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868" tabRatio="766" activeTab="0"/>
  </bookViews>
  <sheets>
    <sheet name="Turnier" sheetId="1" r:id="rId1"/>
    <sheet name="Tabelle1" sheetId="2" r:id="rId2"/>
  </sheets>
  <definedNames>
    <definedName name="_xlnm.Print_Area" localSheetId="0">'Turnier'!$A$1:$BD$93</definedName>
  </definedNames>
  <calcPr fullCalcOnLoad="1"/>
</workbook>
</file>

<file path=xl/sharedStrings.xml><?xml version="1.0" encoding="utf-8"?>
<sst xmlns="http://schemas.openxmlformats.org/spreadsheetml/2006/main" count="160" uniqueCount="62">
  <si>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</si>
  <si>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</si>
  <si>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</si>
  <si>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</si>
  <si>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</si>
  <si>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</si>
  <si>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</si>
  <si>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</si>
  <si>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</si>
  <si>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</si>
  <si>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</si>
  <si>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</si>
  <si>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</si>
  <si>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</si>
  <si>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</si>
  <si>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</si>
  <si>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</si>
  <si>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</si>
  <si>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</si>
  <si>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</si>
  <si>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</si>
  <si>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</si>
  <si>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</si>
  <si>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</si>
  <si>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</si>
  <si>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</si>
  <si>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</si>
  <si>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</si>
  <si>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</si>
  <si>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</si>
  <si>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</si>
  <si>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</si>
  <si>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Endspiel</t>
  </si>
  <si>
    <t>Sp.</t>
  </si>
  <si>
    <t>x</t>
  </si>
  <si>
    <t>V. Platzierungen</t>
  </si>
  <si>
    <t>Platz</t>
  </si>
  <si>
    <t>LOGO</t>
  </si>
  <si>
    <t>Gruppe</t>
  </si>
  <si>
    <t>Spiel um Platz 3</t>
  </si>
  <si>
    <t>Halbfinale II</t>
  </si>
  <si>
    <t>Halbfinale I</t>
  </si>
  <si>
    <t>Verlierer Spiel 15</t>
  </si>
  <si>
    <t>Verlierer Spiel 16</t>
  </si>
  <si>
    <t>Sieger Spiel 15</t>
  </si>
  <si>
    <t>Sieger Spiel 16</t>
  </si>
  <si>
    <t>SG Agathaberg</t>
  </si>
  <si>
    <t>SV Wipper</t>
  </si>
  <si>
    <t>SV Thier</t>
  </si>
  <si>
    <t>TUS Egen</t>
  </si>
  <si>
    <t>VfR Wipperfürth</t>
  </si>
  <si>
    <t>DJK Wipperfeld</t>
  </si>
  <si>
    <t>TSV Hämmern</t>
  </si>
  <si>
    <t>VfB Kreuzberg</t>
  </si>
  <si>
    <t>03.oo</t>
  </si>
  <si>
    <t>min.</t>
  </si>
  <si>
    <t>1x</t>
  </si>
  <si>
    <t>Stadtsportverband Wipperfürth</t>
  </si>
  <si>
    <t>Alte Herren Stadtmeisterschaften 2023</t>
  </si>
  <si>
    <t>Im Rahmen des Waldfestes der DJK Wipperfeld</t>
  </si>
  <si>
    <t>Samstag</t>
  </si>
  <si>
    <t>in Wipperfeld im á jour Felsenpark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</si>
</sst>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:ss.0;@"/>
    <numFmt numFmtId="176" formatCode="h:mm;@"/>
    <numFmt numFmtId="177" formatCode="[$-F400]h:mm:ss\ AM/PM"/>
    <numFmt numFmtId="178" formatCode="0_ ;[Red]\-0\ 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22"/>
      <color indexed="10"/>
      <name val="Comic Sans MS"/>
      <family val="4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22"/>
      <color rgb="FFFF000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horizontal="centerContinuous"/>
      <protection hidden="1"/>
    </xf>
    <xf numFmtId="0" fontId="53" fillId="0" borderId="0" xfId="0" applyFont="1" applyFill="1" applyBorder="1" applyAlignment="1" applyProtection="1">
      <alignment horizontal="centerContinuous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78" fontId="5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8" fontId="55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/>
    </xf>
    <xf numFmtId="20" fontId="5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5" fillId="0" borderId="0" xfId="0" applyNumberFormat="1" applyFont="1" applyAlignment="1">
      <alignment/>
    </xf>
    <xf numFmtId="20" fontId="5" fillId="0" borderId="0" xfId="0" applyNumberFormat="1" applyFont="1" applyFill="1" applyAlignment="1">
      <alignment/>
    </xf>
    <xf numFmtId="20" fontId="0" fillId="0" borderId="0" xfId="0" applyNumberFormat="1" applyFont="1" applyFill="1" applyAlignment="1">
      <alignment/>
    </xf>
    <xf numFmtId="20" fontId="5" fillId="0" borderId="0" xfId="0" applyNumberFormat="1" applyFont="1" applyFill="1" applyBorder="1" applyAlignment="1">
      <alignment/>
    </xf>
    <xf numFmtId="20" fontId="0" fillId="0" borderId="0" xfId="0" applyNumberFormat="1" applyAlignment="1">
      <alignment/>
    </xf>
    <xf numFmtId="45" fontId="3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7" fillId="0" borderId="16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29" xfId="0" applyFont="1" applyBorder="1" applyAlignment="1" applyProtection="1">
      <alignment horizontal="left" vertical="center"/>
      <protection hidden="1"/>
    </xf>
    <xf numFmtId="0" fontId="58" fillId="0" borderId="16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3" fillId="33" borderId="22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right"/>
    </xf>
    <xf numFmtId="0" fontId="3" fillId="35" borderId="25" xfId="0" applyFont="1" applyFill="1" applyBorder="1" applyAlignment="1">
      <alignment horizontal="right"/>
    </xf>
    <xf numFmtId="0" fontId="3" fillId="35" borderId="25" xfId="0" applyFont="1" applyFill="1" applyBorder="1" applyAlignment="1">
      <alignment horizontal="left"/>
    </xf>
    <xf numFmtId="0" fontId="3" fillId="35" borderId="28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shrinkToFit="1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vertical="center"/>
    </xf>
    <xf numFmtId="0" fontId="6" fillId="36" borderId="28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178" fontId="0" fillId="0" borderId="30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5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6" fillId="35" borderId="22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0" fontId="6" fillId="33" borderId="22" xfId="0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right" vertical="center"/>
    </xf>
    <xf numFmtId="0" fontId="6" fillId="35" borderId="25" xfId="0" applyFont="1" applyFill="1" applyBorder="1" applyAlignment="1">
      <alignment horizontal="right" vertical="center"/>
    </xf>
    <xf numFmtId="0" fontId="6" fillId="35" borderId="25" xfId="0" applyFont="1" applyFill="1" applyBorder="1" applyAlignment="1">
      <alignment horizontal="left" vertical="center"/>
    </xf>
    <xf numFmtId="0" fontId="6" fillId="35" borderId="28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72</xdr:col>
      <xdr:colOff>123825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342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44</xdr:col>
      <xdr:colOff>0</xdr:colOff>
      <xdr:row>1</xdr:row>
      <xdr:rowOff>200025</xdr:rowOff>
    </xdr:from>
    <xdr:to>
      <xdr:col>52</xdr:col>
      <xdr:colOff>38100</xdr:colOff>
      <xdr:row>5</xdr:row>
      <xdr:rowOff>152400</xdr:rowOff>
    </xdr:to>
    <xdr:pic>
      <xdr:nvPicPr>
        <xdr:cNvPr id="2" name="Grafik 4" descr="DJK Wipperfeld | fussball-im-verein.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95275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6"/>
  <sheetViews>
    <sheetView showGridLines="0" tabSelected="1" zoomScale="136" zoomScaleNormal="136" zoomScalePageLayoutView="0" workbookViewId="0" topLeftCell="A1">
      <selection activeCell="BZ6" sqref="BZ6"/>
    </sheetView>
  </sheetViews>
  <sheetFormatPr defaultColWidth="1.7109375" defaultRowHeight="12.75"/>
  <cols>
    <col min="1" max="56" width="1.7109375" style="0" customWidth="1"/>
    <col min="57" max="64" width="5.7109375" style="30" hidden="1" customWidth="1"/>
    <col min="65" max="72" width="5.7109375" style="45" hidden="1" customWidth="1"/>
    <col min="73" max="73" width="5.7109375" style="45" customWidth="1"/>
    <col min="74" max="80" width="1.7109375" style="46" customWidth="1"/>
    <col min="81" max="84" width="1.7109375" style="47" customWidth="1"/>
    <col min="85" max="102" width="1.7109375" style="32" customWidth="1"/>
  </cols>
  <sheetData>
    <row r="1" spans="57:84" ht="7.5" customHeight="1">
      <c r="BE1" s="13"/>
      <c r="BF1" s="13"/>
      <c r="BG1" s="13"/>
      <c r="BH1" s="13"/>
      <c r="BI1" s="13"/>
      <c r="BJ1" s="13"/>
      <c r="BK1" s="13"/>
      <c r="BL1" s="13"/>
      <c r="BM1" s="33"/>
      <c r="BN1" s="33"/>
      <c r="BO1" s="33"/>
      <c r="BP1" s="33"/>
      <c r="BQ1" s="33"/>
      <c r="BR1" s="33"/>
      <c r="BS1" s="33"/>
      <c r="BT1" s="33"/>
      <c r="BU1" s="33"/>
      <c r="BV1" s="34"/>
      <c r="BW1" s="34"/>
      <c r="BX1" s="34"/>
      <c r="BY1" s="34"/>
      <c r="BZ1" s="34"/>
      <c r="CA1" s="34"/>
      <c r="CB1" s="34"/>
      <c r="CC1" s="35"/>
      <c r="CD1" s="35"/>
      <c r="CE1" s="35"/>
      <c r="CF1" s="35"/>
    </row>
    <row r="2" spans="1:84" ht="33">
      <c r="A2" s="249" t="s">
        <v>57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63"/>
      <c r="AR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E2" s="13"/>
      <c r="BF2" s="13"/>
      <c r="BG2" s="13"/>
      <c r="BH2" s="13"/>
      <c r="BI2" s="13"/>
      <c r="BJ2" s="13"/>
      <c r="BK2" s="13"/>
      <c r="BL2" s="13"/>
      <c r="BM2" s="33"/>
      <c r="BN2" s="33"/>
      <c r="BO2" s="33"/>
      <c r="BP2" s="33"/>
      <c r="BQ2" s="33"/>
      <c r="BR2" s="33"/>
      <c r="BS2" s="33"/>
      <c r="BT2" s="33"/>
      <c r="BU2" s="33"/>
      <c r="BV2" s="34"/>
      <c r="BW2" s="34"/>
      <c r="BX2" s="34"/>
      <c r="BY2" s="34"/>
      <c r="BZ2" s="34"/>
      <c r="CA2" s="34"/>
      <c r="CB2" s="34"/>
      <c r="CC2" s="35"/>
      <c r="CD2" s="35"/>
      <c r="CE2" s="35"/>
      <c r="CF2" s="35"/>
    </row>
    <row r="3" spans="1:102" s="19" customFormat="1" ht="27">
      <c r="A3" s="250" t="s">
        <v>58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60"/>
      <c r="AR3" s="60"/>
      <c r="AS3" s="60"/>
      <c r="AT3" s="60"/>
      <c r="AU3" s="60" t="s">
        <v>37</v>
      </c>
      <c r="AV3" s="60"/>
      <c r="AW3" s="60"/>
      <c r="AX3" s="60"/>
      <c r="AY3" s="60"/>
      <c r="AZ3" s="60"/>
      <c r="BA3" s="60"/>
      <c r="BB3" s="60"/>
      <c r="BC3" s="60"/>
      <c r="BE3" s="20"/>
      <c r="BF3" s="20"/>
      <c r="BG3" s="20"/>
      <c r="BH3" s="20"/>
      <c r="BI3" s="20"/>
      <c r="BJ3" s="20"/>
      <c r="BK3" s="20"/>
      <c r="BL3" s="20"/>
      <c r="BM3" s="36"/>
      <c r="BN3" s="36"/>
      <c r="BO3" s="36"/>
      <c r="BP3" s="36"/>
      <c r="BQ3" s="36"/>
      <c r="BR3" s="36"/>
      <c r="BS3" s="36"/>
      <c r="BT3" s="36"/>
      <c r="BU3" s="36"/>
      <c r="BV3" s="37"/>
      <c r="BW3" s="37"/>
      <c r="BX3" s="37"/>
      <c r="BY3" s="37"/>
      <c r="BZ3" s="37"/>
      <c r="CA3" s="37"/>
      <c r="CB3" s="37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</row>
    <row r="4" spans="1:102" s="2" customFormat="1" ht="18">
      <c r="A4" s="251" t="s">
        <v>59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E4" s="14"/>
      <c r="BF4" s="14"/>
      <c r="BG4" s="14"/>
      <c r="BH4" s="14"/>
      <c r="BI4" s="14"/>
      <c r="BJ4" s="14"/>
      <c r="BK4" s="14"/>
      <c r="BL4" s="14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40"/>
      <c r="BY4" s="40"/>
      <c r="BZ4" s="40"/>
      <c r="CA4" s="40"/>
      <c r="CB4" s="40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</row>
    <row r="5" spans="43:102" s="2" customFormat="1" ht="6" customHeight="1"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E5" s="14"/>
      <c r="BF5" s="14"/>
      <c r="BG5" s="14"/>
      <c r="BH5" s="14"/>
      <c r="BI5" s="14"/>
      <c r="BJ5" s="14"/>
      <c r="BK5" s="14"/>
      <c r="BL5" s="14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40"/>
      <c r="BY5" s="40"/>
      <c r="BZ5" s="40"/>
      <c r="CA5" s="40"/>
      <c r="CB5" s="40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</row>
    <row r="6" spans="11:102" s="2" customFormat="1" ht="15.75">
      <c r="K6" s="3" t="s">
        <v>0</v>
      </c>
      <c r="M6" s="180" t="s">
        <v>60</v>
      </c>
      <c r="N6" s="180"/>
      <c r="O6" s="180"/>
      <c r="P6" s="180"/>
      <c r="Q6" s="180"/>
      <c r="R6" s="180"/>
      <c r="S6" s="180"/>
      <c r="T6" s="180"/>
      <c r="U6" s="2" t="s">
        <v>1</v>
      </c>
      <c r="Y6" s="181">
        <v>45164</v>
      </c>
      <c r="Z6" s="181"/>
      <c r="AA6" s="181"/>
      <c r="AB6" s="181"/>
      <c r="AC6" s="181"/>
      <c r="AD6" s="181"/>
      <c r="AE6" s="181"/>
      <c r="AF6" s="18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E6" s="14"/>
      <c r="BF6" s="14"/>
      <c r="BG6" s="14"/>
      <c r="BH6" s="14"/>
      <c r="BI6" s="14"/>
      <c r="BJ6" s="14"/>
      <c r="BK6" s="14"/>
      <c r="BL6" s="14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40"/>
      <c r="BY6" s="40"/>
      <c r="BZ6" s="40"/>
      <c r="CA6" s="40"/>
      <c r="CB6" s="40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</row>
    <row r="7" spans="43:102" s="2" customFormat="1" ht="6" customHeight="1"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E7" s="14"/>
      <c r="BF7" s="14"/>
      <c r="BG7" s="14"/>
      <c r="BH7" s="14"/>
      <c r="BI7" s="14"/>
      <c r="BJ7" s="14"/>
      <c r="BK7" s="14"/>
      <c r="BL7" s="14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0"/>
      <c r="CA7" s="40"/>
      <c r="CB7" s="40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</row>
    <row r="8" spans="2:102" s="2" customFormat="1" ht="15">
      <c r="B8" s="185" t="s">
        <v>61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E8" s="14"/>
      <c r="BF8" s="14"/>
      <c r="BG8" s="14"/>
      <c r="BH8" s="14"/>
      <c r="BI8" s="14"/>
      <c r="BJ8" s="14"/>
      <c r="BK8" s="14"/>
      <c r="BL8" s="14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40"/>
      <c r="BY8" s="40"/>
      <c r="BZ8" s="40"/>
      <c r="CA8" s="40"/>
      <c r="CB8" s="40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84">
        <v>0.625</v>
      </c>
      <c r="CP8" s="41"/>
      <c r="CQ8" s="41"/>
      <c r="CR8" s="41"/>
      <c r="CS8" s="41"/>
      <c r="CT8" s="41"/>
      <c r="CU8" s="41"/>
      <c r="CV8" s="41"/>
      <c r="CW8" s="84">
        <v>0.125</v>
      </c>
      <c r="CX8" s="41"/>
    </row>
    <row r="9" spans="57:102" s="2" customFormat="1" ht="6" customHeight="1">
      <c r="BE9" s="14"/>
      <c r="BF9" s="14"/>
      <c r="BG9" s="14"/>
      <c r="BH9" s="14"/>
      <c r="BI9" s="14"/>
      <c r="BJ9" s="14"/>
      <c r="BK9" s="14"/>
      <c r="BL9" s="14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0"/>
      <c r="CA9" s="40"/>
      <c r="CB9" s="40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</row>
    <row r="10" spans="7:102" s="2" customFormat="1" ht="15">
      <c r="G10" s="6" t="s">
        <v>2</v>
      </c>
      <c r="H10" s="151">
        <v>0.625</v>
      </c>
      <c r="I10" s="151"/>
      <c r="J10" s="151"/>
      <c r="K10" s="151"/>
      <c r="L10" s="151"/>
      <c r="M10" s="7" t="s">
        <v>3</v>
      </c>
      <c r="T10" s="6" t="s">
        <v>4</v>
      </c>
      <c r="U10" s="152">
        <v>1</v>
      </c>
      <c r="V10" s="152"/>
      <c r="W10" s="62" t="s">
        <v>34</v>
      </c>
      <c r="X10" s="151">
        <v>0.625</v>
      </c>
      <c r="Y10" s="150"/>
      <c r="Z10" s="150"/>
      <c r="AA10" s="150"/>
      <c r="AB10" s="150"/>
      <c r="AC10" s="7" t="s">
        <v>5</v>
      </c>
      <c r="AK10" s="6" t="s">
        <v>6</v>
      </c>
      <c r="AL10" s="39"/>
      <c r="AM10" s="88" t="s">
        <v>54</v>
      </c>
      <c r="AN10" s="40"/>
      <c r="AO10" s="40">
        <v>0</v>
      </c>
      <c r="AP10" s="40">
        <v>0</v>
      </c>
      <c r="AQ10" s="40"/>
      <c r="AR10" s="40" t="s">
        <v>55</v>
      </c>
      <c r="AY10" s="87">
        <v>0.125</v>
      </c>
      <c r="AZ10" s="87">
        <v>0.125</v>
      </c>
      <c r="BD10" s="87">
        <v>0.125</v>
      </c>
      <c r="BE10" s="14"/>
      <c r="BF10" s="14"/>
      <c r="BG10" s="14"/>
      <c r="BH10" s="14"/>
      <c r="BI10" s="14"/>
      <c r="BJ10" s="14"/>
      <c r="BK10" s="14"/>
      <c r="BL10" s="14"/>
      <c r="BM10" s="39"/>
      <c r="BN10" s="39"/>
      <c r="BO10" s="39"/>
      <c r="BP10" s="39"/>
      <c r="BQ10" s="39"/>
      <c r="BR10" s="39"/>
      <c r="BS10" s="39"/>
      <c r="BT10" s="39"/>
      <c r="BU10" s="39"/>
      <c r="BV10" s="88">
        <v>0.125</v>
      </c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</row>
    <row r="11" spans="57:84" ht="9" customHeight="1">
      <c r="BE11" s="15"/>
      <c r="BF11" s="15"/>
      <c r="BG11" s="15"/>
      <c r="BH11" s="15"/>
      <c r="BI11" s="15"/>
      <c r="BJ11" s="15"/>
      <c r="BK11" s="15"/>
      <c r="BL11" s="15"/>
      <c r="BM11" s="42"/>
      <c r="BN11" s="42"/>
      <c r="BO11" s="42"/>
      <c r="BP11" s="42"/>
      <c r="BQ11" s="42"/>
      <c r="BR11" s="42"/>
      <c r="BS11" s="42"/>
      <c r="BT11" s="42"/>
      <c r="BU11" s="42"/>
      <c r="BV11" s="43"/>
      <c r="BW11" s="43"/>
      <c r="BX11" s="43"/>
      <c r="BY11" s="43"/>
      <c r="BZ11" s="43"/>
      <c r="CA11" s="43"/>
      <c r="CB11" s="43"/>
      <c r="CC11" s="44"/>
      <c r="CD11" s="44"/>
      <c r="CE11" s="44"/>
      <c r="CF11" s="44"/>
    </row>
    <row r="12" spans="57:88" ht="6" customHeight="1">
      <c r="BE12" s="15"/>
      <c r="BF12" s="15"/>
      <c r="BG12" s="15"/>
      <c r="BH12" s="15"/>
      <c r="BI12" s="15"/>
      <c r="BJ12" s="15"/>
      <c r="BK12" s="15"/>
      <c r="BL12" s="15"/>
      <c r="BM12" s="42"/>
      <c r="BN12" s="42"/>
      <c r="BO12" s="42"/>
      <c r="BP12" s="42"/>
      <c r="BQ12" s="42"/>
      <c r="BR12" s="42"/>
      <c r="BS12" s="42"/>
      <c r="BT12" s="42"/>
      <c r="BU12" s="42"/>
      <c r="BV12" s="43"/>
      <c r="BW12" s="43"/>
      <c r="BX12" s="43"/>
      <c r="BY12" s="43"/>
      <c r="BZ12" s="43"/>
      <c r="CA12" s="43"/>
      <c r="CB12" s="43"/>
      <c r="CC12" s="44"/>
      <c r="CD12" s="44"/>
      <c r="CE12" s="44"/>
      <c r="CF12" s="85">
        <v>0</v>
      </c>
      <c r="CJ12" s="86"/>
    </row>
    <row r="13" spans="2:84" ht="12.75">
      <c r="B13" s="1" t="s">
        <v>7</v>
      </c>
      <c r="BE13" s="15"/>
      <c r="BF13" s="15"/>
      <c r="BG13" s="15"/>
      <c r="BH13" s="15"/>
      <c r="BI13" s="15"/>
      <c r="BJ13" s="15"/>
      <c r="BK13" s="15"/>
      <c r="BL13" s="15"/>
      <c r="BM13" s="42"/>
      <c r="BN13" s="42"/>
      <c r="BO13" s="42"/>
      <c r="BP13" s="42"/>
      <c r="BQ13" s="42"/>
      <c r="BR13" s="42"/>
      <c r="BS13" s="42"/>
      <c r="BT13" s="42"/>
      <c r="BU13" s="42"/>
      <c r="BV13" s="43"/>
      <c r="BW13" s="43"/>
      <c r="BX13" s="43"/>
      <c r="BY13" s="43"/>
      <c r="BZ13" s="43"/>
      <c r="CA13" s="43"/>
      <c r="CB13" s="43"/>
      <c r="CC13" s="44"/>
      <c r="CD13" s="44"/>
      <c r="CE13" s="44"/>
      <c r="CF13" s="44"/>
    </row>
    <row r="14" spans="57:84" ht="6" customHeight="1" thickBot="1">
      <c r="BE14" s="15"/>
      <c r="BF14" s="15"/>
      <c r="BG14" s="15"/>
      <c r="BH14" s="15"/>
      <c r="BI14" s="15"/>
      <c r="BJ14" s="15"/>
      <c r="BK14" s="15"/>
      <c r="BL14" s="15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3"/>
      <c r="BX14" s="43"/>
      <c r="BY14" s="43"/>
      <c r="BZ14" s="43"/>
      <c r="CA14" s="43"/>
      <c r="CB14" s="43"/>
      <c r="CC14" s="44"/>
      <c r="CD14" s="44"/>
      <c r="CE14" s="44"/>
      <c r="CF14" s="44"/>
    </row>
    <row r="15" spans="2:84" ht="15.75" thickBot="1">
      <c r="B15" s="166" t="s">
        <v>38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8" t="s">
        <v>14</v>
      </c>
      <c r="Q15" s="168"/>
      <c r="R15" s="168"/>
      <c r="S15" s="168"/>
      <c r="T15" s="168"/>
      <c r="U15" s="168"/>
      <c r="V15" s="168"/>
      <c r="W15" s="168"/>
      <c r="X15" s="168"/>
      <c r="Y15" s="168"/>
      <c r="Z15" s="169"/>
      <c r="AE15" s="170" t="s">
        <v>38</v>
      </c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2" t="s">
        <v>20</v>
      </c>
      <c r="AT15" s="172"/>
      <c r="AU15" s="172"/>
      <c r="AV15" s="172"/>
      <c r="AW15" s="172"/>
      <c r="AX15" s="172"/>
      <c r="AY15" s="172"/>
      <c r="AZ15" s="172"/>
      <c r="BA15" s="172"/>
      <c r="BB15" s="172"/>
      <c r="BC15" s="173"/>
      <c r="BE15" s="15"/>
      <c r="BF15" s="15"/>
      <c r="BG15" s="15"/>
      <c r="BH15" s="15"/>
      <c r="BI15" s="15"/>
      <c r="BJ15" s="15"/>
      <c r="BK15" s="15"/>
      <c r="BL15" s="15"/>
      <c r="BM15" s="42"/>
      <c r="BN15" s="42"/>
      <c r="BO15" s="42"/>
      <c r="BP15" s="42"/>
      <c r="BQ15" s="42"/>
      <c r="BR15" s="42"/>
      <c r="BS15" s="42"/>
      <c r="BT15" s="42"/>
      <c r="BU15" s="42"/>
      <c r="BV15" s="43"/>
      <c r="BW15" s="43"/>
      <c r="BX15" s="43"/>
      <c r="BY15" s="43"/>
      <c r="BZ15" s="43"/>
      <c r="CA15" s="43"/>
      <c r="CB15" s="43"/>
      <c r="CC15" s="44"/>
      <c r="CD15" s="44"/>
      <c r="CE15" s="44"/>
      <c r="CF15" s="44"/>
    </row>
    <row r="16" spans="2:84" ht="15">
      <c r="B16" s="176" t="s">
        <v>8</v>
      </c>
      <c r="C16" s="177"/>
      <c r="D16" s="182" t="s">
        <v>46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4"/>
      <c r="Z16" s="175"/>
      <c r="AE16" s="176" t="s">
        <v>8</v>
      </c>
      <c r="AF16" s="177"/>
      <c r="AG16" s="182" t="s">
        <v>50</v>
      </c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74"/>
      <c r="BC16" s="175"/>
      <c r="BE16" s="15"/>
      <c r="BF16" s="15"/>
      <c r="BG16" s="15"/>
      <c r="BH16" s="15"/>
      <c r="BI16" s="15"/>
      <c r="BJ16" s="15"/>
      <c r="BK16" s="15"/>
      <c r="BL16" s="15"/>
      <c r="BM16" s="42"/>
      <c r="BN16" s="42"/>
      <c r="BO16" s="42"/>
      <c r="BP16" s="42"/>
      <c r="BQ16" s="42"/>
      <c r="BR16" s="42"/>
      <c r="BS16" s="42"/>
      <c r="BT16" s="42"/>
      <c r="BU16" s="42"/>
      <c r="BV16" s="43"/>
      <c r="BW16" s="43"/>
      <c r="BX16" s="43"/>
      <c r="BY16" s="43"/>
      <c r="BZ16" s="43"/>
      <c r="CA16" s="43"/>
      <c r="CB16" s="43"/>
      <c r="CC16" s="44"/>
      <c r="CD16" s="44"/>
      <c r="CE16" s="44"/>
      <c r="CF16" s="44"/>
    </row>
    <row r="17" spans="2:84" ht="15">
      <c r="B17" s="183" t="s">
        <v>9</v>
      </c>
      <c r="C17" s="184"/>
      <c r="D17" s="165" t="s">
        <v>47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55"/>
      <c r="Z17" s="156"/>
      <c r="AE17" s="183" t="s">
        <v>9</v>
      </c>
      <c r="AF17" s="184"/>
      <c r="AG17" s="165" t="s">
        <v>51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55"/>
      <c r="BC17" s="156"/>
      <c r="BE17" s="15"/>
      <c r="BF17" s="15"/>
      <c r="BG17" s="15"/>
      <c r="BH17" s="15"/>
      <c r="BI17" s="15"/>
      <c r="BJ17" s="15"/>
      <c r="BK17" s="15"/>
      <c r="BL17" s="15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43"/>
      <c r="BX17" s="43"/>
      <c r="BY17" s="43"/>
      <c r="BZ17" s="43"/>
      <c r="CA17" s="43"/>
      <c r="CB17" s="43"/>
      <c r="CC17" s="44"/>
      <c r="CD17" s="44"/>
      <c r="CE17" s="44"/>
      <c r="CF17" s="44"/>
    </row>
    <row r="18" spans="2:84" ht="15">
      <c r="B18" s="183" t="s">
        <v>10</v>
      </c>
      <c r="C18" s="184"/>
      <c r="D18" s="165" t="s">
        <v>48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55"/>
      <c r="Z18" s="156"/>
      <c r="AE18" s="183" t="s">
        <v>10</v>
      </c>
      <c r="AF18" s="184"/>
      <c r="AG18" s="165" t="s">
        <v>52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55"/>
      <c r="BC18" s="156"/>
      <c r="BE18" s="15"/>
      <c r="BF18" s="15"/>
      <c r="BG18" s="15"/>
      <c r="BH18" s="15"/>
      <c r="BI18" s="15"/>
      <c r="BJ18" s="15"/>
      <c r="BK18" s="15"/>
      <c r="BL18" s="15"/>
      <c r="BM18" s="42"/>
      <c r="BN18" s="42"/>
      <c r="BO18" s="42"/>
      <c r="BP18" s="42"/>
      <c r="BQ18" s="42"/>
      <c r="BR18" s="42"/>
      <c r="BS18" s="42"/>
      <c r="BT18" s="42"/>
      <c r="BU18" s="42"/>
      <c r="BV18" s="43"/>
      <c r="BW18" s="43"/>
      <c r="BX18" s="43"/>
      <c r="BY18" s="43"/>
      <c r="BZ18" s="43"/>
      <c r="CA18" s="43"/>
      <c r="CB18" s="43"/>
      <c r="CC18" s="44"/>
      <c r="CD18" s="44"/>
      <c r="CE18" s="44"/>
      <c r="CF18" s="44"/>
    </row>
    <row r="19" spans="2:84" ht="15" thickBot="1">
      <c r="B19" s="203" t="s">
        <v>11</v>
      </c>
      <c r="C19" s="204"/>
      <c r="D19" s="157" t="s">
        <v>49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8"/>
      <c r="Z19" s="159"/>
      <c r="AE19" s="203" t="s">
        <v>11</v>
      </c>
      <c r="AF19" s="204"/>
      <c r="AG19" s="157" t="s">
        <v>53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8"/>
      <c r="BC19" s="159"/>
      <c r="BE19" s="15"/>
      <c r="BF19" s="15"/>
      <c r="BG19" s="15"/>
      <c r="BH19" s="15"/>
      <c r="BI19" s="15"/>
      <c r="BJ19" s="15"/>
      <c r="BK19" s="15"/>
      <c r="BL19" s="15"/>
      <c r="BM19" s="42"/>
      <c r="BN19" s="42"/>
      <c r="BO19" s="42"/>
      <c r="BP19" s="42"/>
      <c r="BQ19" s="42"/>
      <c r="BR19" s="42"/>
      <c r="BS19" s="42"/>
      <c r="BT19" s="42"/>
      <c r="BU19" s="42"/>
      <c r="BV19" s="43"/>
      <c r="BW19" s="43"/>
      <c r="BX19" s="43"/>
      <c r="BY19" s="43"/>
      <c r="BZ19" s="43"/>
      <c r="CA19" s="43"/>
      <c r="CB19" s="43"/>
      <c r="CC19" s="44"/>
      <c r="CD19" s="44"/>
      <c r="CE19" s="44"/>
      <c r="CF19" s="44"/>
    </row>
    <row r="21" spans="2:84" ht="12.75">
      <c r="B21" s="1" t="s">
        <v>21</v>
      </c>
      <c r="BE21" s="64"/>
      <c r="BF21" s="64"/>
      <c r="BG21" s="64"/>
      <c r="BH21" s="64"/>
      <c r="BI21" s="64"/>
      <c r="BJ21" s="64"/>
      <c r="BK21" s="64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43"/>
      <c r="BW21" s="43"/>
      <c r="BX21" s="43"/>
      <c r="BY21" s="43"/>
      <c r="BZ21" s="43"/>
      <c r="CA21" s="43"/>
      <c r="CB21" s="43"/>
      <c r="CC21" s="44"/>
      <c r="CD21" s="44"/>
      <c r="CE21" s="44"/>
      <c r="CF21" s="44"/>
    </row>
    <row r="22" spans="57:84" ht="6" customHeight="1" thickBot="1">
      <c r="BE22" s="64"/>
      <c r="BF22" s="64"/>
      <c r="BG22" s="64"/>
      <c r="BH22" s="64"/>
      <c r="BI22" s="64"/>
      <c r="BJ22" s="64"/>
      <c r="BK22" s="64"/>
      <c r="BL22" s="64"/>
      <c r="BM22" s="65"/>
      <c r="BN22" s="65"/>
      <c r="BO22" s="65"/>
      <c r="BP22" s="65"/>
      <c r="BQ22" s="65"/>
      <c r="BR22" s="65"/>
      <c r="BS22" s="65"/>
      <c r="BT22" s="65"/>
      <c r="BU22" s="65"/>
      <c r="BV22" s="43"/>
      <c r="BW22" s="43"/>
      <c r="BX22" s="43"/>
      <c r="BY22" s="43"/>
      <c r="BZ22" s="43"/>
      <c r="CA22" s="43"/>
      <c r="CB22" s="43"/>
      <c r="CC22" s="44"/>
      <c r="CD22" s="44"/>
      <c r="CE22" s="44"/>
      <c r="CF22" s="44"/>
    </row>
    <row r="23" spans="2:84" s="4" customFormat="1" ht="16.5" customHeight="1" thickBot="1">
      <c r="B23" s="221" t="s">
        <v>12</v>
      </c>
      <c r="C23" s="207"/>
      <c r="D23" s="205" t="s">
        <v>36</v>
      </c>
      <c r="E23" s="206"/>
      <c r="F23" s="207"/>
      <c r="G23" s="205" t="s">
        <v>13</v>
      </c>
      <c r="H23" s="206"/>
      <c r="I23" s="207"/>
      <c r="J23" s="205" t="s">
        <v>15</v>
      </c>
      <c r="K23" s="206"/>
      <c r="L23" s="206"/>
      <c r="M23" s="206"/>
      <c r="N23" s="207"/>
      <c r="O23" s="205" t="s">
        <v>16</v>
      </c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7"/>
      <c r="AW23" s="205" t="s">
        <v>19</v>
      </c>
      <c r="AX23" s="206"/>
      <c r="AY23" s="206"/>
      <c r="AZ23" s="206"/>
      <c r="BA23" s="207"/>
      <c r="BB23" s="216"/>
      <c r="BC23" s="217"/>
      <c r="BE23" s="66"/>
      <c r="BF23" s="67" t="s">
        <v>26</v>
      </c>
      <c r="BG23" s="68"/>
      <c r="BH23" s="68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26"/>
      <c r="BW23" s="26"/>
      <c r="BX23" s="26"/>
      <c r="BY23" s="26"/>
      <c r="BZ23" s="26"/>
      <c r="CA23" s="26"/>
      <c r="CB23" s="26"/>
      <c r="CC23" s="27"/>
      <c r="CD23" s="27"/>
      <c r="CE23" s="27"/>
      <c r="CF23" s="27"/>
    </row>
    <row r="24" spans="2:80" s="5" customFormat="1" ht="18" customHeight="1">
      <c r="B24" s="208">
        <v>1</v>
      </c>
      <c r="C24" s="209"/>
      <c r="D24" s="210">
        <v>1</v>
      </c>
      <c r="E24" s="211"/>
      <c r="F24" s="212"/>
      <c r="G24" s="213" t="str">
        <f>$P$15</f>
        <v>A</v>
      </c>
      <c r="H24" s="214"/>
      <c r="I24" s="215"/>
      <c r="J24" s="222">
        <v>0.625</v>
      </c>
      <c r="K24" s="223"/>
      <c r="L24" s="223"/>
      <c r="M24" s="223"/>
      <c r="N24" s="224"/>
      <c r="O24" s="200" t="str">
        <f>$D$16</f>
        <v>SG Agathaberg</v>
      </c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1" t="s">
        <v>18</v>
      </c>
      <c r="AF24" s="201" t="str">
        <f>$D$17</f>
        <v>SV Wipper</v>
      </c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2"/>
      <c r="AW24" s="162"/>
      <c r="AX24" s="163"/>
      <c r="AY24" s="21" t="s">
        <v>17</v>
      </c>
      <c r="AZ24" s="163"/>
      <c r="BA24" s="164"/>
      <c r="BB24" s="160"/>
      <c r="BC24" s="161"/>
      <c r="BE24" s="66"/>
      <c r="BF24" s="69" t="str">
        <f aca="true" t="shared" si="0" ref="BF24:BF35">IF(ISBLANK(AW24),"0",IF(AW24&gt;AZ24,3,IF(AW24=AZ24,1,0)))</f>
        <v>0</v>
      </c>
      <c r="BG24" s="69" t="s">
        <v>17</v>
      </c>
      <c r="BH24" s="69" t="str">
        <f aca="true" t="shared" si="1" ref="BH24:BH35">IF(ISBLANK(AZ24),"0",IF(AZ24&gt;AW24,3,IF(AZ24=AW24,1,0)))</f>
        <v>0</v>
      </c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26"/>
      <c r="BW24" s="26"/>
      <c r="BX24" s="26"/>
      <c r="BY24" s="26"/>
      <c r="BZ24" s="26"/>
      <c r="CA24" s="26"/>
      <c r="CB24" s="26"/>
    </row>
    <row r="25" spans="2:84" s="4" customFormat="1" ht="18" customHeight="1" thickBot="1">
      <c r="B25" s="186">
        <v>2</v>
      </c>
      <c r="C25" s="187"/>
      <c r="D25" s="194">
        <v>2</v>
      </c>
      <c r="E25" s="195"/>
      <c r="F25" s="196"/>
      <c r="G25" s="197" t="str">
        <f>$P$15</f>
        <v>A</v>
      </c>
      <c r="H25" s="198"/>
      <c r="I25" s="199"/>
      <c r="J25" s="191">
        <v>0.625</v>
      </c>
      <c r="K25" s="192"/>
      <c r="L25" s="192"/>
      <c r="M25" s="192"/>
      <c r="N25" s="193"/>
      <c r="O25" s="188" t="str">
        <f>$D$18</f>
        <v>SV Thier</v>
      </c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8" t="s">
        <v>18</v>
      </c>
      <c r="AF25" s="189" t="str">
        <f>$D$19</f>
        <v>TUS Egen</v>
      </c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90"/>
      <c r="AW25" s="178"/>
      <c r="AX25" s="179"/>
      <c r="AY25" s="8" t="s">
        <v>17</v>
      </c>
      <c r="AZ25" s="179"/>
      <c r="BA25" s="218"/>
      <c r="BB25" s="219"/>
      <c r="BC25" s="220"/>
      <c r="BE25" s="66"/>
      <c r="BF25" s="69" t="str">
        <f t="shared" si="0"/>
        <v>0</v>
      </c>
      <c r="BG25" s="69" t="s">
        <v>17</v>
      </c>
      <c r="BH25" s="69" t="str">
        <f t="shared" si="1"/>
        <v>0</v>
      </c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28"/>
      <c r="BW25" s="28"/>
      <c r="BX25" s="28"/>
      <c r="BY25" s="28"/>
      <c r="BZ25" s="28"/>
      <c r="CA25" s="28"/>
      <c r="CB25" s="28"/>
      <c r="CC25" s="29"/>
      <c r="CD25" s="29"/>
      <c r="CE25" s="29"/>
      <c r="CF25" s="29"/>
    </row>
    <row r="26" spans="2:84" s="4" customFormat="1" ht="18" customHeight="1">
      <c r="B26" s="208">
        <v>3</v>
      </c>
      <c r="C26" s="209"/>
      <c r="D26" s="210">
        <v>1</v>
      </c>
      <c r="E26" s="211"/>
      <c r="F26" s="212"/>
      <c r="G26" s="225" t="str">
        <f>$AS$15</f>
        <v>B</v>
      </c>
      <c r="H26" s="226"/>
      <c r="I26" s="227"/>
      <c r="J26" s="222">
        <v>0.6375000000000001</v>
      </c>
      <c r="K26" s="223"/>
      <c r="L26" s="223"/>
      <c r="M26" s="223"/>
      <c r="N26" s="224"/>
      <c r="O26" s="200" t="str">
        <f>$AG$16</f>
        <v>VfR Wipperfürth</v>
      </c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1" t="s">
        <v>18</v>
      </c>
      <c r="AF26" s="201" t="str">
        <f>$AG$17</f>
        <v>DJK Wipperfeld</v>
      </c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2"/>
      <c r="AW26" s="162"/>
      <c r="AX26" s="163"/>
      <c r="AY26" s="21" t="s">
        <v>17</v>
      </c>
      <c r="AZ26" s="163"/>
      <c r="BA26" s="164"/>
      <c r="BB26" s="160"/>
      <c r="BC26" s="161"/>
      <c r="BE26" s="66"/>
      <c r="BF26" s="69" t="str">
        <f t="shared" si="0"/>
        <v>0</v>
      </c>
      <c r="BG26" s="69" t="s">
        <v>17</v>
      </c>
      <c r="BH26" s="69" t="str">
        <f t="shared" si="1"/>
        <v>0</v>
      </c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28"/>
      <c r="BW26" s="28"/>
      <c r="BX26" s="28"/>
      <c r="BY26" s="28"/>
      <c r="BZ26" s="28"/>
      <c r="CA26" s="28"/>
      <c r="CB26" s="28"/>
      <c r="CC26" s="29"/>
      <c r="CD26" s="29"/>
      <c r="CE26" s="29"/>
      <c r="CF26" s="29"/>
    </row>
    <row r="27" spans="2:84" s="4" customFormat="1" ht="18" customHeight="1" thickBot="1">
      <c r="B27" s="186">
        <v>4</v>
      </c>
      <c r="C27" s="187"/>
      <c r="D27" s="194">
        <v>2</v>
      </c>
      <c r="E27" s="195"/>
      <c r="F27" s="196"/>
      <c r="G27" s="228" t="str">
        <f>$AS$15</f>
        <v>B</v>
      </c>
      <c r="H27" s="229"/>
      <c r="I27" s="230"/>
      <c r="J27" s="191">
        <v>0.6375000000000001</v>
      </c>
      <c r="K27" s="192"/>
      <c r="L27" s="192"/>
      <c r="M27" s="192"/>
      <c r="N27" s="193"/>
      <c r="O27" s="188" t="str">
        <f>$AG$18</f>
        <v>TSV Hämmern</v>
      </c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8" t="s">
        <v>18</v>
      </c>
      <c r="AF27" s="189" t="str">
        <f>$AG$19</f>
        <v>VfB Kreuzberg</v>
      </c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90"/>
      <c r="AW27" s="178"/>
      <c r="AX27" s="179"/>
      <c r="AY27" s="8" t="s">
        <v>17</v>
      </c>
      <c r="AZ27" s="179"/>
      <c r="BA27" s="218"/>
      <c r="BB27" s="219"/>
      <c r="BC27" s="220"/>
      <c r="BE27" s="66"/>
      <c r="BF27" s="69" t="str">
        <f t="shared" si="0"/>
        <v>0</v>
      </c>
      <c r="BG27" s="69" t="s">
        <v>17</v>
      </c>
      <c r="BH27" s="69" t="str">
        <f t="shared" si="1"/>
        <v>0</v>
      </c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28"/>
      <c r="BW27" s="28"/>
      <c r="BX27" s="28"/>
      <c r="BY27" s="28"/>
      <c r="BZ27" s="28"/>
      <c r="CA27" s="28"/>
      <c r="CB27" s="28"/>
      <c r="CC27" s="29"/>
      <c r="CD27" s="29"/>
      <c r="CE27" s="29"/>
      <c r="CF27" s="29"/>
    </row>
    <row r="28" spans="2:84" s="4" customFormat="1" ht="18" customHeight="1">
      <c r="B28" s="208">
        <v>5</v>
      </c>
      <c r="C28" s="209"/>
      <c r="D28" s="210">
        <v>1</v>
      </c>
      <c r="E28" s="211"/>
      <c r="F28" s="212"/>
      <c r="G28" s="213" t="str">
        <f>$P$15</f>
        <v>A</v>
      </c>
      <c r="H28" s="214"/>
      <c r="I28" s="215"/>
      <c r="J28" s="222">
        <v>0.65</v>
      </c>
      <c r="K28" s="223"/>
      <c r="L28" s="223"/>
      <c r="M28" s="223"/>
      <c r="N28" s="224"/>
      <c r="O28" s="200" t="str">
        <f>$D$16</f>
        <v>SG Agathaberg</v>
      </c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1" t="s">
        <v>18</v>
      </c>
      <c r="AF28" s="201" t="str">
        <f>$D$18</f>
        <v>SV Thier</v>
      </c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2"/>
      <c r="AW28" s="162"/>
      <c r="AX28" s="163"/>
      <c r="AY28" s="21" t="s">
        <v>17</v>
      </c>
      <c r="AZ28" s="163"/>
      <c r="BA28" s="164"/>
      <c r="BB28" s="160"/>
      <c r="BC28" s="161"/>
      <c r="BE28" s="66"/>
      <c r="BF28" s="69" t="str">
        <f t="shared" si="0"/>
        <v>0</v>
      </c>
      <c r="BG28" s="69" t="s">
        <v>17</v>
      </c>
      <c r="BH28" s="69" t="str">
        <f t="shared" si="1"/>
        <v>0</v>
      </c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28"/>
      <c r="BW28" s="28"/>
      <c r="BX28" s="28"/>
      <c r="BY28" s="28"/>
      <c r="BZ28" s="28"/>
      <c r="CA28" s="28"/>
      <c r="CB28" s="28"/>
      <c r="CC28" s="29"/>
      <c r="CD28" s="29"/>
      <c r="CE28" s="29"/>
      <c r="CF28" s="29"/>
    </row>
    <row r="29" spans="2:84" s="4" customFormat="1" ht="18" customHeight="1" thickBot="1">
      <c r="B29" s="186">
        <v>6</v>
      </c>
      <c r="C29" s="187"/>
      <c r="D29" s="194">
        <v>2</v>
      </c>
      <c r="E29" s="195"/>
      <c r="F29" s="196"/>
      <c r="G29" s="197" t="str">
        <f>$P$15</f>
        <v>A</v>
      </c>
      <c r="H29" s="198"/>
      <c r="I29" s="199"/>
      <c r="J29" s="191">
        <v>0.65</v>
      </c>
      <c r="K29" s="192"/>
      <c r="L29" s="192"/>
      <c r="M29" s="192"/>
      <c r="N29" s="193"/>
      <c r="O29" s="188" t="str">
        <f>$D$17</f>
        <v>SV Wipper</v>
      </c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8" t="s">
        <v>18</v>
      </c>
      <c r="AF29" s="189" t="str">
        <f>$D$19</f>
        <v>TUS Egen</v>
      </c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90"/>
      <c r="AW29" s="178"/>
      <c r="AX29" s="179"/>
      <c r="AY29" s="8" t="s">
        <v>17</v>
      </c>
      <c r="AZ29" s="179"/>
      <c r="BA29" s="218"/>
      <c r="BB29" s="219"/>
      <c r="BC29" s="220"/>
      <c r="BE29" s="66"/>
      <c r="BF29" s="69" t="str">
        <f t="shared" si="0"/>
        <v>0</v>
      </c>
      <c r="BG29" s="69" t="s">
        <v>17</v>
      </c>
      <c r="BH29" s="69" t="str">
        <f t="shared" si="1"/>
        <v>0</v>
      </c>
      <c r="BI29" s="66"/>
      <c r="BJ29" s="66"/>
      <c r="BK29" s="64"/>
      <c r="BL29" s="64"/>
      <c r="BM29" s="65"/>
      <c r="BN29" s="65"/>
      <c r="BO29" s="65"/>
      <c r="BP29" s="65"/>
      <c r="BQ29" s="65"/>
      <c r="BR29" s="65"/>
      <c r="BS29" s="65"/>
      <c r="BT29" s="66"/>
      <c r="BU29" s="66"/>
      <c r="BV29" s="28"/>
      <c r="BW29" s="28"/>
      <c r="BX29" s="28"/>
      <c r="BY29" s="28"/>
      <c r="BZ29" s="28"/>
      <c r="CA29" s="28"/>
      <c r="CB29" s="28"/>
      <c r="CC29" s="29"/>
      <c r="CD29" s="29"/>
      <c r="CE29" s="29"/>
      <c r="CF29" s="29"/>
    </row>
    <row r="30" spans="2:116" s="4" customFormat="1" ht="18" customHeight="1">
      <c r="B30" s="208">
        <v>7</v>
      </c>
      <c r="C30" s="209"/>
      <c r="D30" s="210">
        <v>1</v>
      </c>
      <c r="E30" s="211"/>
      <c r="F30" s="212"/>
      <c r="G30" s="225" t="str">
        <f>$AS$15</f>
        <v>B</v>
      </c>
      <c r="H30" s="226"/>
      <c r="I30" s="227"/>
      <c r="J30" s="222">
        <v>0.6625</v>
      </c>
      <c r="K30" s="223"/>
      <c r="L30" s="223"/>
      <c r="M30" s="223"/>
      <c r="N30" s="224"/>
      <c r="O30" s="200" t="str">
        <f>$AG$16</f>
        <v>VfR Wipperfürth</v>
      </c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1" t="s">
        <v>18</v>
      </c>
      <c r="AF30" s="201" t="str">
        <f>$AG$18</f>
        <v>TSV Hämmern</v>
      </c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2"/>
      <c r="AW30" s="162"/>
      <c r="AX30" s="163"/>
      <c r="AY30" s="21" t="s">
        <v>17</v>
      </c>
      <c r="AZ30" s="163"/>
      <c r="BA30" s="164"/>
      <c r="BB30" s="160"/>
      <c r="BC30" s="161"/>
      <c r="BE30" s="66"/>
      <c r="BF30" s="69" t="str">
        <f t="shared" si="0"/>
        <v>0</v>
      </c>
      <c r="BG30" s="69" t="s">
        <v>17</v>
      </c>
      <c r="BH30" s="69" t="str">
        <f t="shared" si="1"/>
        <v>0</v>
      </c>
      <c r="BI30" s="66"/>
      <c r="BJ30" s="66"/>
      <c r="BK30" s="70"/>
      <c r="BL30" s="70"/>
      <c r="BM30" s="71" t="str">
        <f>$D$16</f>
        <v>SG Agathaberg</v>
      </c>
      <c r="BN30" s="72">
        <f>COUNT($AW$24,$AW$28,$AZ$33)</f>
        <v>0</v>
      </c>
      <c r="BO30" s="72">
        <f>SUM($BF$24+$BF$28+$BH$33)</f>
        <v>0</v>
      </c>
      <c r="BP30" s="72">
        <f>SUM($AW$24+$AW$28+$AZ$33)</f>
        <v>0</v>
      </c>
      <c r="BQ30" s="73" t="s">
        <v>17</v>
      </c>
      <c r="BR30" s="72">
        <f>SUM($AZ$24+$AZ$28+$AW$33)</f>
        <v>0</v>
      </c>
      <c r="BS30" s="74">
        <f>SUM(BP30-BR30)</f>
        <v>0</v>
      </c>
      <c r="BT30" s="71"/>
      <c r="BU30" s="71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L30" s="56"/>
      <c r="CM30" s="56"/>
      <c r="CO30" s="56"/>
      <c r="CP30" s="56"/>
      <c r="CR30" s="56"/>
      <c r="CU30" s="57"/>
      <c r="CW30" s="58"/>
      <c r="CX30" s="5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</row>
    <row r="31" spans="2:116" s="4" customFormat="1" ht="18" customHeight="1" thickBot="1">
      <c r="B31" s="186">
        <v>8</v>
      </c>
      <c r="C31" s="187"/>
      <c r="D31" s="194">
        <v>2</v>
      </c>
      <c r="E31" s="195"/>
      <c r="F31" s="196"/>
      <c r="G31" s="228" t="str">
        <f>$AS$15</f>
        <v>B</v>
      </c>
      <c r="H31" s="229"/>
      <c r="I31" s="230"/>
      <c r="J31" s="191">
        <v>0.6625</v>
      </c>
      <c r="K31" s="192"/>
      <c r="L31" s="192"/>
      <c r="M31" s="192"/>
      <c r="N31" s="193"/>
      <c r="O31" s="188" t="str">
        <f>$AG$17</f>
        <v>DJK Wipperfeld</v>
      </c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8" t="s">
        <v>18</v>
      </c>
      <c r="AF31" s="189" t="str">
        <f>$AG$19</f>
        <v>VfB Kreuzberg</v>
      </c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90"/>
      <c r="AW31" s="178"/>
      <c r="AX31" s="179"/>
      <c r="AY31" s="8" t="s">
        <v>17</v>
      </c>
      <c r="AZ31" s="179"/>
      <c r="BA31" s="218"/>
      <c r="BB31" s="219"/>
      <c r="BC31" s="220"/>
      <c r="BE31" s="66"/>
      <c r="BF31" s="69" t="str">
        <f t="shared" si="0"/>
        <v>0</v>
      </c>
      <c r="BG31" s="69" t="s">
        <v>17</v>
      </c>
      <c r="BH31" s="69" t="str">
        <f t="shared" si="1"/>
        <v>0</v>
      </c>
      <c r="BI31" s="66"/>
      <c r="BJ31" s="66"/>
      <c r="BK31" s="70"/>
      <c r="BL31" s="70"/>
      <c r="BM31" s="71" t="str">
        <f>$D$18</f>
        <v>SV Thier</v>
      </c>
      <c r="BN31" s="72">
        <f>COUNT($AW$25,$AZ$28,$AZ$32)</f>
        <v>0</v>
      </c>
      <c r="BO31" s="72">
        <f>SUM($BF$25+$BH$28+$BH$32)</f>
        <v>0</v>
      </c>
      <c r="BP31" s="72">
        <f>SUM($AW$25+$AZ$28+$AZ$32)</f>
        <v>0</v>
      </c>
      <c r="BQ31" s="73" t="s">
        <v>17</v>
      </c>
      <c r="BR31" s="72">
        <f>SUM($AZ$25+$AW$28+$AW$32)</f>
        <v>0</v>
      </c>
      <c r="BS31" s="74">
        <f>SUM(BP31-BR31)</f>
        <v>0</v>
      </c>
      <c r="BT31" s="71"/>
      <c r="BU31" s="71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L31" s="57"/>
      <c r="CM31" s="57"/>
      <c r="CO31" s="57"/>
      <c r="CP31" s="57"/>
      <c r="CR31" s="57"/>
      <c r="CU31" s="57"/>
      <c r="CW31" s="58"/>
      <c r="CX31" s="58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</row>
    <row r="32" spans="2:116" s="4" customFormat="1" ht="18" customHeight="1">
      <c r="B32" s="208">
        <v>9</v>
      </c>
      <c r="C32" s="209"/>
      <c r="D32" s="210">
        <v>1</v>
      </c>
      <c r="E32" s="211"/>
      <c r="F32" s="212"/>
      <c r="G32" s="213" t="str">
        <f>$P$15</f>
        <v>A</v>
      </c>
      <c r="H32" s="214"/>
      <c r="I32" s="215"/>
      <c r="J32" s="222">
        <v>0.6749999999999999</v>
      </c>
      <c r="K32" s="223"/>
      <c r="L32" s="223"/>
      <c r="M32" s="223"/>
      <c r="N32" s="224"/>
      <c r="O32" s="200" t="str">
        <f>$D$17</f>
        <v>SV Wipper</v>
      </c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1" t="s">
        <v>18</v>
      </c>
      <c r="AF32" s="201" t="str">
        <f>$D$18</f>
        <v>SV Thier</v>
      </c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2"/>
      <c r="AW32" s="162"/>
      <c r="AX32" s="163"/>
      <c r="AY32" s="21" t="s">
        <v>17</v>
      </c>
      <c r="AZ32" s="163"/>
      <c r="BA32" s="164"/>
      <c r="BB32" s="160"/>
      <c r="BC32" s="161"/>
      <c r="BE32" s="66"/>
      <c r="BF32" s="69" t="str">
        <f t="shared" si="0"/>
        <v>0</v>
      </c>
      <c r="BG32" s="69" t="s">
        <v>17</v>
      </c>
      <c r="BH32" s="69" t="str">
        <f t="shared" si="1"/>
        <v>0</v>
      </c>
      <c r="BI32" s="66"/>
      <c r="BJ32" s="66"/>
      <c r="BK32" s="70"/>
      <c r="BL32" s="70"/>
      <c r="BM32" s="71" t="str">
        <f>$D$19</f>
        <v>TUS Egen</v>
      </c>
      <c r="BN32" s="72">
        <f>COUNT($AZ$25,$AZ$29,$AW$33)</f>
        <v>0</v>
      </c>
      <c r="BO32" s="72">
        <f>SUM($BH$25+$BH$29+$BF$33)</f>
        <v>0</v>
      </c>
      <c r="BP32" s="72">
        <f>SUM($AZ$25+$AZ$29+$AW$33)</f>
        <v>0</v>
      </c>
      <c r="BQ32" s="73" t="s">
        <v>17</v>
      </c>
      <c r="BR32" s="72">
        <f>SUM($AW$25+$AW$29+$AZ$33)</f>
        <v>0</v>
      </c>
      <c r="BS32" s="74">
        <f>SUM(BP32-BR32)</f>
        <v>0</v>
      </c>
      <c r="BT32" s="71"/>
      <c r="BU32" s="71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L32" s="57"/>
      <c r="CM32" s="57"/>
      <c r="CO32" s="57"/>
      <c r="CP32" s="57"/>
      <c r="CR32" s="57"/>
      <c r="CU32" s="57"/>
      <c r="CW32" s="58"/>
      <c r="CX32" s="58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</row>
    <row r="33" spans="2:116" s="4" customFormat="1" ht="18" customHeight="1" thickBot="1">
      <c r="B33" s="186">
        <v>10</v>
      </c>
      <c r="C33" s="187"/>
      <c r="D33" s="194">
        <v>2</v>
      </c>
      <c r="E33" s="195"/>
      <c r="F33" s="196"/>
      <c r="G33" s="197" t="str">
        <f>$P$15</f>
        <v>A</v>
      </c>
      <c r="H33" s="198"/>
      <c r="I33" s="199"/>
      <c r="J33" s="191">
        <v>0.6749999999999999</v>
      </c>
      <c r="K33" s="192"/>
      <c r="L33" s="192"/>
      <c r="M33" s="192"/>
      <c r="N33" s="193"/>
      <c r="O33" s="188" t="str">
        <f>$D$19</f>
        <v>TUS Egen</v>
      </c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8" t="s">
        <v>18</v>
      </c>
      <c r="AF33" s="189" t="str">
        <f>$D$16</f>
        <v>SG Agathaberg</v>
      </c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90"/>
      <c r="AW33" s="178"/>
      <c r="AX33" s="179"/>
      <c r="AY33" s="8" t="s">
        <v>17</v>
      </c>
      <c r="AZ33" s="179"/>
      <c r="BA33" s="218"/>
      <c r="BB33" s="219"/>
      <c r="BC33" s="220"/>
      <c r="BE33" s="66"/>
      <c r="BF33" s="69" t="str">
        <f t="shared" si="0"/>
        <v>0</v>
      </c>
      <c r="BG33" s="69" t="s">
        <v>17</v>
      </c>
      <c r="BH33" s="69" t="str">
        <f t="shared" si="1"/>
        <v>0</v>
      </c>
      <c r="BI33" s="66"/>
      <c r="BJ33" s="66"/>
      <c r="BK33" s="70"/>
      <c r="BL33" s="70"/>
      <c r="BM33" s="71" t="str">
        <f>$D$17</f>
        <v>SV Wipper</v>
      </c>
      <c r="BN33" s="72">
        <f>COUNT($AZ$24,$AW$29,$AW$32)</f>
        <v>0</v>
      </c>
      <c r="BO33" s="72">
        <f>SUM($BH$24+$BF$29+$BF$32)</f>
        <v>0</v>
      </c>
      <c r="BP33" s="72">
        <f>SUM($AZ$24+$AW$29+$AW$32)</f>
        <v>0</v>
      </c>
      <c r="BQ33" s="73" t="s">
        <v>17</v>
      </c>
      <c r="BR33" s="72">
        <f>SUM($AW$24+$AZ$29+$AZ$32)</f>
        <v>0</v>
      </c>
      <c r="BS33" s="74">
        <f>SUM(BP33-BR33)</f>
        <v>0</v>
      </c>
      <c r="BT33" s="71"/>
      <c r="BU33" s="71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L33" s="57"/>
      <c r="CM33" s="57"/>
      <c r="CO33" s="57"/>
      <c r="CP33" s="57"/>
      <c r="CR33" s="57"/>
      <c r="CU33" s="57"/>
      <c r="CW33" s="58"/>
      <c r="CX33" s="58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</row>
    <row r="34" spans="2:84" s="4" customFormat="1" ht="18" customHeight="1">
      <c r="B34" s="208">
        <v>11</v>
      </c>
      <c r="C34" s="209"/>
      <c r="D34" s="210">
        <v>1</v>
      </c>
      <c r="E34" s="211"/>
      <c r="F34" s="212"/>
      <c r="G34" s="225" t="str">
        <f>$AS$15</f>
        <v>B</v>
      </c>
      <c r="H34" s="226"/>
      <c r="I34" s="227"/>
      <c r="J34" s="222">
        <v>0.6875</v>
      </c>
      <c r="K34" s="223"/>
      <c r="L34" s="223"/>
      <c r="M34" s="223"/>
      <c r="N34" s="224"/>
      <c r="O34" s="200" t="str">
        <f>$AG$17</f>
        <v>DJK Wipperfeld</v>
      </c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1" t="s">
        <v>18</v>
      </c>
      <c r="AF34" s="201" t="str">
        <f>$AG$18</f>
        <v>TSV Hämmern</v>
      </c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2"/>
      <c r="AW34" s="162"/>
      <c r="AX34" s="163"/>
      <c r="AY34" s="21" t="s">
        <v>17</v>
      </c>
      <c r="AZ34" s="163"/>
      <c r="BA34" s="164"/>
      <c r="BB34" s="160"/>
      <c r="BC34" s="161"/>
      <c r="BE34" s="66"/>
      <c r="BF34" s="69" t="str">
        <f t="shared" si="0"/>
        <v>0</v>
      </c>
      <c r="BG34" s="69" t="s">
        <v>17</v>
      </c>
      <c r="BH34" s="69" t="str">
        <f t="shared" si="1"/>
        <v>0</v>
      </c>
      <c r="BI34" s="66"/>
      <c r="BJ34" s="66"/>
      <c r="BK34" s="70"/>
      <c r="BL34" s="70"/>
      <c r="BM34" s="75"/>
      <c r="BN34" s="75"/>
      <c r="BO34" s="75"/>
      <c r="BP34" s="75"/>
      <c r="BQ34" s="75"/>
      <c r="BR34" s="75"/>
      <c r="BS34" s="74"/>
      <c r="BT34" s="66"/>
      <c r="BU34" s="66"/>
      <c r="BV34" s="28"/>
      <c r="BW34" s="28"/>
      <c r="BX34" s="28"/>
      <c r="BY34" s="28"/>
      <c r="BZ34" s="28"/>
      <c r="CA34" s="28"/>
      <c r="CB34" s="28"/>
      <c r="CC34" s="29"/>
      <c r="CD34" s="29"/>
      <c r="CE34" s="29"/>
      <c r="CF34" s="29"/>
    </row>
    <row r="35" spans="2:84" s="4" customFormat="1" ht="18" customHeight="1" thickBot="1">
      <c r="B35" s="186">
        <v>12</v>
      </c>
      <c r="C35" s="187"/>
      <c r="D35" s="194">
        <v>2</v>
      </c>
      <c r="E35" s="195"/>
      <c r="F35" s="196"/>
      <c r="G35" s="228" t="str">
        <f>$AS$15</f>
        <v>B</v>
      </c>
      <c r="H35" s="229"/>
      <c r="I35" s="230"/>
      <c r="J35" s="191">
        <v>0.6875</v>
      </c>
      <c r="K35" s="192"/>
      <c r="L35" s="192"/>
      <c r="M35" s="192"/>
      <c r="N35" s="193"/>
      <c r="O35" s="188" t="str">
        <f>$AG$19</f>
        <v>VfB Kreuzberg</v>
      </c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8" t="s">
        <v>18</v>
      </c>
      <c r="AF35" s="189" t="str">
        <f>$AG$16</f>
        <v>VfR Wipperfürth</v>
      </c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90"/>
      <c r="AW35" s="178"/>
      <c r="AX35" s="179"/>
      <c r="AY35" s="8" t="s">
        <v>17</v>
      </c>
      <c r="AZ35" s="179"/>
      <c r="BA35" s="218"/>
      <c r="BB35" s="219"/>
      <c r="BC35" s="220"/>
      <c r="BE35" s="66"/>
      <c r="BF35" s="69" t="str">
        <f t="shared" si="0"/>
        <v>0</v>
      </c>
      <c r="BG35" s="69" t="s">
        <v>17</v>
      </c>
      <c r="BH35" s="69" t="str">
        <f t="shared" si="1"/>
        <v>0</v>
      </c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74"/>
      <c r="BT35" s="66"/>
      <c r="BU35" s="66"/>
      <c r="BV35" s="28"/>
      <c r="BW35" s="28"/>
      <c r="BX35" s="28"/>
      <c r="BY35" s="28"/>
      <c r="BZ35" s="28"/>
      <c r="CA35" s="28"/>
      <c r="CB35" s="28"/>
      <c r="CC35" s="29"/>
      <c r="CD35" s="29"/>
      <c r="CE35" s="29"/>
      <c r="CF35" s="29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66"/>
      <c r="BF36" s="69"/>
      <c r="BG36" s="69"/>
      <c r="BH36" s="69"/>
      <c r="BI36" s="66"/>
      <c r="BJ36" s="64"/>
      <c r="BK36" s="64"/>
      <c r="BL36" s="64"/>
      <c r="BM36" s="65"/>
      <c r="BN36" s="65"/>
      <c r="BO36" s="65"/>
      <c r="BP36" s="65"/>
      <c r="BQ36" s="65"/>
      <c r="BR36" s="65"/>
      <c r="BS36" s="74"/>
      <c r="BT36" s="66"/>
      <c r="BU36" s="66"/>
      <c r="BV36" s="28"/>
      <c r="BW36" s="28"/>
      <c r="BX36" s="28"/>
      <c r="BY36" s="28"/>
      <c r="BZ36" s="28"/>
      <c r="CA36" s="28"/>
      <c r="CB36" s="28"/>
      <c r="CC36" s="29"/>
      <c r="CD36" s="29"/>
      <c r="CE36" s="29"/>
      <c r="CF36" s="29"/>
    </row>
    <row r="37" spans="2:84" s="4" customFormat="1" ht="18" customHeight="1">
      <c r="B37" s="1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66"/>
      <c r="BF37" s="69"/>
      <c r="BG37" s="69"/>
      <c r="BH37" s="69"/>
      <c r="BI37" s="66"/>
      <c r="BJ37" s="66"/>
      <c r="BK37" s="70"/>
      <c r="BL37" s="70"/>
      <c r="BM37" s="71" t="str">
        <f>$AG$16</f>
        <v>VfR Wipperfürth</v>
      </c>
      <c r="BN37" s="72">
        <f>COUNT($AW$26,$AW$30,$AZ$35)</f>
        <v>0</v>
      </c>
      <c r="BO37" s="72">
        <f>SUM($BF$26+$BF$30+$BH$35)</f>
        <v>0</v>
      </c>
      <c r="BP37" s="72">
        <f>SUM($AW$26+$AW$30+$AZ$35)</f>
        <v>0</v>
      </c>
      <c r="BQ37" s="73" t="s">
        <v>17</v>
      </c>
      <c r="BR37" s="72">
        <f>SUM($AZ$26+$AZ$30+$AW$35)</f>
        <v>0</v>
      </c>
      <c r="BS37" s="74">
        <f>SUM(BP37-BR37)</f>
        <v>0</v>
      </c>
      <c r="BT37" s="66"/>
      <c r="BU37" s="66"/>
      <c r="BV37" s="28"/>
      <c r="BW37" s="28"/>
      <c r="BX37" s="28"/>
      <c r="BY37" s="28"/>
      <c r="BZ37" s="28"/>
      <c r="CA37" s="28"/>
      <c r="CB37" s="28"/>
      <c r="CC37" s="29"/>
      <c r="CD37" s="29"/>
      <c r="CE37" s="29"/>
      <c r="CF37" s="29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66"/>
      <c r="BF38" s="69"/>
      <c r="BG38" s="69"/>
      <c r="BH38" s="69"/>
      <c r="BI38" s="66"/>
      <c r="BJ38" s="66"/>
      <c r="BK38" s="70"/>
      <c r="BL38" s="70"/>
      <c r="BM38" s="71" t="str">
        <f>$AG$17</f>
        <v>DJK Wipperfeld</v>
      </c>
      <c r="BN38" s="72">
        <f>COUNT($AZ$26,$AW$31,$AW$34)</f>
        <v>0</v>
      </c>
      <c r="BO38" s="72">
        <f>SUM($BH$26+$BF$31+$BF$34)</f>
        <v>0</v>
      </c>
      <c r="BP38" s="72">
        <f>SUM($AZ$26+$AW$31+$AW$34)</f>
        <v>0</v>
      </c>
      <c r="BQ38" s="73" t="s">
        <v>17</v>
      </c>
      <c r="BR38" s="72">
        <f>SUM($AW$26+$AZ$31+$AZ$34)</f>
        <v>0</v>
      </c>
      <c r="BS38" s="74">
        <f>SUM(BP38-BR38)</f>
        <v>0</v>
      </c>
      <c r="BT38" s="66"/>
      <c r="BU38" s="66"/>
      <c r="BV38" s="28"/>
      <c r="BW38" s="28"/>
      <c r="BX38" s="28"/>
      <c r="BY38" s="28"/>
      <c r="BZ38" s="28"/>
      <c r="CA38" s="28"/>
      <c r="CB38" s="28"/>
      <c r="CC38" s="29"/>
      <c r="CD38" s="29"/>
      <c r="CE38" s="29"/>
      <c r="CF38" s="29"/>
    </row>
    <row r="39" spans="2:84" s="4" customFormat="1" ht="18" customHeight="1" thickBot="1">
      <c r="B39"/>
      <c r="C39"/>
      <c r="D39"/>
      <c r="E39" s="261" t="s">
        <v>38</v>
      </c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3" t="str">
        <f>P15</f>
        <v>A</v>
      </c>
      <c r="U39" s="263"/>
      <c r="V39" s="263"/>
      <c r="W39" s="263"/>
      <c r="X39" s="263"/>
      <c r="Y39" s="263"/>
      <c r="Z39" s="263"/>
      <c r="AA39" s="263"/>
      <c r="AB39" s="263"/>
      <c r="AC39" s="263"/>
      <c r="AD39" s="264"/>
      <c r="AE39" s="109" t="s">
        <v>33</v>
      </c>
      <c r="AF39" s="115"/>
      <c r="AG39" s="123"/>
      <c r="AH39" s="109" t="s">
        <v>22</v>
      </c>
      <c r="AI39" s="115"/>
      <c r="AJ39" s="123"/>
      <c r="AK39" s="109" t="s">
        <v>23</v>
      </c>
      <c r="AL39" s="115"/>
      <c r="AM39" s="115"/>
      <c r="AN39" s="115"/>
      <c r="AO39" s="123"/>
      <c r="AP39" s="109" t="s">
        <v>24</v>
      </c>
      <c r="AQ39" s="115"/>
      <c r="AR39" s="123"/>
      <c r="AS39"/>
      <c r="AT39"/>
      <c r="AU39"/>
      <c r="AV39"/>
      <c r="AW39"/>
      <c r="AX39"/>
      <c r="AY39"/>
      <c r="AZ39"/>
      <c r="BA39"/>
      <c r="BB39"/>
      <c r="BC39"/>
      <c r="BE39" s="66"/>
      <c r="BF39" s="69"/>
      <c r="BG39" s="69"/>
      <c r="BH39" s="69"/>
      <c r="BI39" s="66"/>
      <c r="BJ39" s="66"/>
      <c r="BK39" s="70"/>
      <c r="BL39" s="70"/>
      <c r="BM39" s="71" t="str">
        <f>$AG$18</f>
        <v>TSV Hämmern</v>
      </c>
      <c r="BN39" s="72">
        <f>COUNT($AW$27,$AZ$30,$AZ$34)</f>
        <v>0</v>
      </c>
      <c r="BO39" s="72">
        <f>SUM($BF$27+$BH$30+$BH$34)</f>
        <v>0</v>
      </c>
      <c r="BP39" s="72">
        <f>SUM($AW$27+$AZ$30+$AZ$34)</f>
        <v>0</v>
      </c>
      <c r="BQ39" s="73" t="s">
        <v>17</v>
      </c>
      <c r="BR39" s="72">
        <f>SUM($AZ$27+$AW$30+$AW$34)</f>
        <v>0</v>
      </c>
      <c r="BS39" s="74">
        <f>SUM(BP39-BR39)</f>
        <v>0</v>
      </c>
      <c r="BT39" s="66"/>
      <c r="BU39" s="66"/>
      <c r="BV39" s="28"/>
      <c r="BW39" s="28"/>
      <c r="BX39" s="28"/>
      <c r="BY39" s="28"/>
      <c r="BZ39" s="28"/>
      <c r="CA39" s="28"/>
      <c r="CB39" s="28"/>
      <c r="CC39" s="29"/>
      <c r="CD39" s="29"/>
      <c r="CE39" s="29"/>
      <c r="CF39" s="29"/>
    </row>
    <row r="40" spans="2:84" s="4" customFormat="1" ht="18" customHeight="1">
      <c r="B40"/>
      <c r="C40"/>
      <c r="D40"/>
      <c r="E40" s="231" t="s">
        <v>8</v>
      </c>
      <c r="F40" s="232"/>
      <c r="G40" s="253">
        <f>IF(ISBLANK($AZ$25),"",$BM$30)</f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4"/>
      <c r="AE40" s="231">
        <f>$BN$30</f>
        <v>0</v>
      </c>
      <c r="AF40" s="232"/>
      <c r="AG40" s="252"/>
      <c r="AH40" s="231">
        <f>$BO$30</f>
        <v>0</v>
      </c>
      <c r="AI40" s="232"/>
      <c r="AJ40" s="252"/>
      <c r="AK40" s="231">
        <f>$BP$30</f>
        <v>0</v>
      </c>
      <c r="AL40" s="232"/>
      <c r="AM40" s="10" t="s">
        <v>17</v>
      </c>
      <c r="AN40" s="232">
        <f>$BR$30</f>
        <v>0</v>
      </c>
      <c r="AO40" s="252"/>
      <c r="AP40" s="258">
        <f>$BS$30</f>
        <v>0</v>
      </c>
      <c r="AQ40" s="259"/>
      <c r="AR40" s="260"/>
      <c r="AS40"/>
      <c r="AT40"/>
      <c r="AU40"/>
      <c r="AV40"/>
      <c r="AW40"/>
      <c r="AX40"/>
      <c r="AY40"/>
      <c r="AZ40"/>
      <c r="BA40"/>
      <c r="BB40"/>
      <c r="BC40"/>
      <c r="BE40" s="66"/>
      <c r="BF40" s="69"/>
      <c r="BG40" s="69"/>
      <c r="BH40" s="69"/>
      <c r="BI40" s="66"/>
      <c r="BJ40" s="66"/>
      <c r="BK40" s="70"/>
      <c r="BL40" s="70"/>
      <c r="BM40" s="71" t="str">
        <f>$AG$19</f>
        <v>VfB Kreuzberg</v>
      </c>
      <c r="BN40" s="72">
        <f>COUNT($AZ$27,$AZ$31,$AW$35)</f>
        <v>0</v>
      </c>
      <c r="BO40" s="72">
        <f>SUM($BH$27+$BH$31+$BF$35)</f>
        <v>0</v>
      </c>
      <c r="BP40" s="72">
        <f>SUM($AZ$27+$AZ$31+$AW$35)</f>
        <v>0</v>
      </c>
      <c r="BQ40" s="73" t="s">
        <v>17</v>
      </c>
      <c r="BR40" s="72">
        <f>SUM($AW$27+$AW$31+$AZ$35)</f>
        <v>0</v>
      </c>
      <c r="BS40" s="74">
        <f>SUM(BP40-BR40)</f>
        <v>0</v>
      </c>
      <c r="BT40" s="66"/>
      <c r="BU40" s="66"/>
      <c r="BV40" s="28"/>
      <c r="BW40" s="28"/>
      <c r="BX40" s="28"/>
      <c r="BY40" s="28"/>
      <c r="BZ40" s="28"/>
      <c r="CA40" s="28"/>
      <c r="CB40" s="28"/>
      <c r="CC40" s="29"/>
      <c r="CD40" s="29"/>
      <c r="CE40" s="29"/>
      <c r="CF40" s="29"/>
    </row>
    <row r="41" spans="2:84" s="4" customFormat="1" ht="18" customHeight="1">
      <c r="B41"/>
      <c r="C41"/>
      <c r="D41"/>
      <c r="E41" s="244" t="s">
        <v>9</v>
      </c>
      <c r="F41" s="245"/>
      <c r="G41" s="247">
        <f>IF(ISBLANK($AZ$25),"",$BM$31)</f>
      </c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8"/>
      <c r="AE41" s="244">
        <f>$BN$31</f>
        <v>0</v>
      </c>
      <c r="AF41" s="245"/>
      <c r="AG41" s="246"/>
      <c r="AH41" s="244">
        <f>$BO$31</f>
        <v>0</v>
      </c>
      <c r="AI41" s="245"/>
      <c r="AJ41" s="246"/>
      <c r="AK41" s="244">
        <f>$BP$31</f>
        <v>0</v>
      </c>
      <c r="AL41" s="245"/>
      <c r="AM41" s="11" t="s">
        <v>17</v>
      </c>
      <c r="AN41" s="245">
        <f>$BR$31</f>
        <v>0</v>
      </c>
      <c r="AO41" s="246"/>
      <c r="AP41" s="238">
        <f>$BS$31</f>
        <v>0</v>
      </c>
      <c r="AQ41" s="239"/>
      <c r="AR41" s="240"/>
      <c r="AS41"/>
      <c r="AT41"/>
      <c r="AU41"/>
      <c r="AV41"/>
      <c r="AW41"/>
      <c r="AX41"/>
      <c r="AY41"/>
      <c r="AZ41"/>
      <c r="BA41"/>
      <c r="BB41"/>
      <c r="BC41"/>
      <c r="BE41" s="66"/>
      <c r="BF41" s="69"/>
      <c r="BG41" s="69"/>
      <c r="BH41" s="69"/>
      <c r="BI41" s="66"/>
      <c r="BJ41" s="66"/>
      <c r="BK41" s="70"/>
      <c r="BL41" s="70"/>
      <c r="BM41" s="76"/>
      <c r="BN41" s="77"/>
      <c r="BO41" s="77"/>
      <c r="BP41" s="78"/>
      <c r="BQ41" s="77"/>
      <c r="BR41" s="79"/>
      <c r="BS41" s="66"/>
      <c r="BT41" s="66"/>
      <c r="BU41" s="66"/>
      <c r="BV41" s="28"/>
      <c r="BW41" s="28"/>
      <c r="BX41" s="28"/>
      <c r="BY41" s="28"/>
      <c r="BZ41" s="28"/>
      <c r="CA41" s="28"/>
      <c r="CB41" s="28"/>
      <c r="CC41" s="29"/>
      <c r="CD41" s="29"/>
      <c r="CE41" s="29"/>
      <c r="CF41" s="29"/>
    </row>
    <row r="42" spans="2:84" s="4" customFormat="1" ht="18" customHeight="1">
      <c r="B42"/>
      <c r="C42"/>
      <c r="D42"/>
      <c r="E42" s="244" t="s">
        <v>10</v>
      </c>
      <c r="F42" s="245"/>
      <c r="G42" s="247">
        <f>IF(ISBLANK($AZ$25),"",$BM$32)</f>
      </c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8"/>
      <c r="AE42" s="244">
        <f>$BN$32</f>
        <v>0</v>
      </c>
      <c r="AF42" s="245"/>
      <c r="AG42" s="246"/>
      <c r="AH42" s="244">
        <f>$BO$32</f>
        <v>0</v>
      </c>
      <c r="AI42" s="245"/>
      <c r="AJ42" s="246"/>
      <c r="AK42" s="244">
        <f>$BP$32</f>
        <v>0</v>
      </c>
      <c r="AL42" s="245"/>
      <c r="AM42" s="11" t="s">
        <v>17</v>
      </c>
      <c r="AN42" s="245">
        <f>$BR$32</f>
        <v>0</v>
      </c>
      <c r="AO42" s="246"/>
      <c r="AP42" s="238">
        <f>$BS$32</f>
        <v>0</v>
      </c>
      <c r="AQ42" s="239"/>
      <c r="AR42" s="240"/>
      <c r="AS42"/>
      <c r="AT42"/>
      <c r="AU42"/>
      <c r="AV42"/>
      <c r="AW42"/>
      <c r="AX42"/>
      <c r="AY42"/>
      <c r="AZ42"/>
      <c r="BA42"/>
      <c r="BB42"/>
      <c r="BC42"/>
      <c r="BE42" s="16"/>
      <c r="BF42" s="17"/>
      <c r="BG42" s="17"/>
      <c r="BH42" s="17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28"/>
      <c r="BW42" s="28"/>
      <c r="BX42" s="28"/>
      <c r="BY42" s="28"/>
      <c r="BZ42" s="28"/>
      <c r="CA42" s="28"/>
      <c r="CB42" s="28"/>
      <c r="CC42" s="29"/>
      <c r="CD42" s="29"/>
      <c r="CE42" s="29"/>
      <c r="CF42" s="29"/>
    </row>
    <row r="43" spans="5:84" ht="18" customHeight="1" thickBot="1">
      <c r="E43" s="233">
        <v>4</v>
      </c>
      <c r="F43" s="234"/>
      <c r="G43" s="236">
        <f>IF(ISBLANK($AZ$25),"",$BM$33)</f>
      </c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7"/>
      <c r="AE43" s="233">
        <f>$BN$33</f>
        <v>0</v>
      </c>
      <c r="AF43" s="234"/>
      <c r="AG43" s="235"/>
      <c r="AH43" s="233">
        <f>$BO$33</f>
        <v>0</v>
      </c>
      <c r="AI43" s="234"/>
      <c r="AJ43" s="235"/>
      <c r="AK43" s="233">
        <f>$BP$33</f>
        <v>0</v>
      </c>
      <c r="AL43" s="234"/>
      <c r="AM43" s="12" t="s">
        <v>17</v>
      </c>
      <c r="AN43" s="234">
        <f>$BR$33</f>
        <v>0</v>
      </c>
      <c r="AO43" s="235"/>
      <c r="AP43" s="241">
        <v>0</v>
      </c>
      <c r="AQ43" s="242"/>
      <c r="AR43" s="243"/>
      <c r="BE43" s="15"/>
      <c r="BF43" s="17"/>
      <c r="BG43" s="17"/>
      <c r="BH43" s="17"/>
      <c r="BI43" s="15"/>
      <c r="BJ43" s="15"/>
      <c r="BK43" s="15"/>
      <c r="BL43" s="15"/>
      <c r="BM43" s="42"/>
      <c r="BN43" s="42"/>
      <c r="BO43" s="42"/>
      <c r="BP43" s="42"/>
      <c r="BQ43" s="42"/>
      <c r="BR43" s="42"/>
      <c r="BS43" s="42"/>
      <c r="BT43" s="42"/>
      <c r="BU43" s="42"/>
      <c r="BV43" s="43"/>
      <c r="BW43" s="43"/>
      <c r="BX43" s="43"/>
      <c r="BY43" s="43"/>
      <c r="BZ43" s="43"/>
      <c r="CA43" s="43"/>
      <c r="CB43" s="43"/>
      <c r="CC43" s="44"/>
      <c r="CD43" s="44"/>
      <c r="CE43" s="44"/>
      <c r="CF43" s="44"/>
    </row>
    <row r="44" ht="18" customHeight="1" thickBot="1"/>
    <row r="45" spans="5:84" ht="18" customHeight="1" thickBot="1">
      <c r="E45" s="265" t="s">
        <v>38</v>
      </c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7" t="str">
        <f>AS15</f>
        <v>B</v>
      </c>
      <c r="U45" s="267"/>
      <c r="V45" s="267"/>
      <c r="W45" s="267"/>
      <c r="X45" s="267"/>
      <c r="Y45" s="267"/>
      <c r="Z45" s="267"/>
      <c r="AA45" s="267"/>
      <c r="AB45" s="267"/>
      <c r="AC45" s="267"/>
      <c r="AD45" s="268"/>
      <c r="AE45" s="255" t="s">
        <v>33</v>
      </c>
      <c r="AF45" s="256"/>
      <c r="AG45" s="257"/>
      <c r="AH45" s="255" t="s">
        <v>22</v>
      </c>
      <c r="AI45" s="256"/>
      <c r="AJ45" s="257"/>
      <c r="AK45" s="255" t="s">
        <v>23</v>
      </c>
      <c r="AL45" s="256"/>
      <c r="AM45" s="256"/>
      <c r="AN45" s="256"/>
      <c r="AO45" s="257"/>
      <c r="AP45" s="255" t="s">
        <v>24</v>
      </c>
      <c r="AQ45" s="256"/>
      <c r="AR45" s="257"/>
      <c r="BE45" s="15"/>
      <c r="BF45" s="15"/>
      <c r="BG45" s="15"/>
      <c r="BH45" s="15"/>
      <c r="BI45" s="15"/>
      <c r="BJ45" s="15"/>
      <c r="BK45" s="15"/>
      <c r="BL45" s="15"/>
      <c r="BM45" s="42"/>
      <c r="BN45" s="42"/>
      <c r="BO45" s="42"/>
      <c r="BP45" s="42"/>
      <c r="BQ45" s="42"/>
      <c r="BR45" s="42"/>
      <c r="BS45" s="42"/>
      <c r="BT45" s="42"/>
      <c r="BU45" s="42"/>
      <c r="BV45" s="43"/>
      <c r="BW45" s="43"/>
      <c r="BX45" s="43"/>
      <c r="BY45" s="43"/>
      <c r="BZ45" s="43"/>
      <c r="CA45" s="43"/>
      <c r="CB45" s="43"/>
      <c r="CC45" s="44"/>
      <c r="CD45" s="44"/>
      <c r="CE45" s="44"/>
      <c r="CF45" s="44"/>
    </row>
    <row r="46" spans="5:84" ht="18" customHeight="1">
      <c r="E46" s="231" t="s">
        <v>8</v>
      </c>
      <c r="F46" s="232"/>
      <c r="G46" s="253">
        <f>IF(ISBLANK($AZ$27),"",$BM$37)</f>
      </c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4"/>
      <c r="AE46" s="231">
        <f>$BN$37</f>
        <v>0</v>
      </c>
      <c r="AF46" s="232"/>
      <c r="AG46" s="252"/>
      <c r="AH46" s="231">
        <f>$BO$37</f>
        <v>0</v>
      </c>
      <c r="AI46" s="232"/>
      <c r="AJ46" s="252"/>
      <c r="AK46" s="231">
        <f>$BP$37</f>
        <v>0</v>
      </c>
      <c r="AL46" s="232"/>
      <c r="AM46" s="10" t="s">
        <v>17</v>
      </c>
      <c r="AN46" s="232">
        <f>$BR$37</f>
        <v>0</v>
      </c>
      <c r="AO46" s="252"/>
      <c r="AP46" s="258">
        <f>$BS$37</f>
        <v>0</v>
      </c>
      <c r="AQ46" s="259"/>
      <c r="AR46" s="260"/>
      <c r="BE46" s="15"/>
      <c r="BF46" s="15"/>
      <c r="BG46" s="15"/>
      <c r="BH46" s="15"/>
      <c r="BI46" s="15"/>
      <c r="BJ46" s="15"/>
      <c r="BK46" s="15"/>
      <c r="BL46" s="15"/>
      <c r="BM46" s="42"/>
      <c r="BN46" s="42"/>
      <c r="BO46" s="42"/>
      <c r="BP46" s="42"/>
      <c r="BQ46" s="42"/>
      <c r="BR46" s="42"/>
      <c r="BS46" s="42"/>
      <c r="BT46" s="42"/>
      <c r="BU46" s="42"/>
      <c r="BV46" s="43"/>
      <c r="BW46" s="43"/>
      <c r="BX46" s="43"/>
      <c r="BY46" s="43"/>
      <c r="BZ46" s="43"/>
      <c r="CA46" s="43"/>
      <c r="CB46" s="43"/>
      <c r="CC46" s="44"/>
      <c r="CD46" s="44"/>
      <c r="CE46" s="44"/>
      <c r="CF46" s="44"/>
    </row>
    <row r="47" spans="5:102" s="9" customFormat="1" ht="18" customHeight="1">
      <c r="E47" s="244" t="s">
        <v>9</v>
      </c>
      <c r="F47" s="245"/>
      <c r="G47" s="247">
        <f>IF(ISBLANK($AZ$27),"",$BM$38)</f>
      </c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8"/>
      <c r="AE47" s="244">
        <f>$BN$38</f>
        <v>0</v>
      </c>
      <c r="AF47" s="245"/>
      <c r="AG47" s="246"/>
      <c r="AH47" s="244">
        <f>$BO$38</f>
        <v>0</v>
      </c>
      <c r="AI47" s="245"/>
      <c r="AJ47" s="246"/>
      <c r="AK47" s="244">
        <f>$BP$38</f>
        <v>0</v>
      </c>
      <c r="AL47" s="245"/>
      <c r="AM47" s="11" t="s">
        <v>17</v>
      </c>
      <c r="AN47" s="245">
        <f>$BR$38</f>
        <v>0</v>
      </c>
      <c r="AO47" s="246"/>
      <c r="AP47" s="238">
        <f>$BS$38</f>
        <v>0</v>
      </c>
      <c r="AQ47" s="239"/>
      <c r="AR47" s="240"/>
      <c r="BE47" s="18"/>
      <c r="BF47" s="18"/>
      <c r="BG47" s="18"/>
      <c r="BH47" s="18"/>
      <c r="BI47" s="18"/>
      <c r="BJ47" s="18"/>
      <c r="BK47" s="18"/>
      <c r="BL47" s="18"/>
      <c r="BM47" s="48"/>
      <c r="BN47" s="48"/>
      <c r="BO47" s="48"/>
      <c r="BP47" s="48"/>
      <c r="BQ47" s="48"/>
      <c r="BR47" s="48"/>
      <c r="BS47" s="48"/>
      <c r="BT47" s="48"/>
      <c r="BU47" s="48"/>
      <c r="BV47" s="49"/>
      <c r="BW47" s="49"/>
      <c r="BX47" s="49"/>
      <c r="BY47" s="49"/>
      <c r="BZ47" s="49"/>
      <c r="CA47" s="49"/>
      <c r="CB47" s="49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</row>
    <row r="48" spans="5:89" ht="18" customHeight="1">
      <c r="E48" s="244" t="s">
        <v>10</v>
      </c>
      <c r="F48" s="245"/>
      <c r="G48" s="247">
        <f>IF(ISBLANK($AZ$27),"",$BM$39)</f>
      </c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8"/>
      <c r="AE48" s="244">
        <f>$BN$39</f>
        <v>0</v>
      </c>
      <c r="AF48" s="245"/>
      <c r="AG48" s="246"/>
      <c r="AH48" s="244">
        <f>$BO$39</f>
        <v>0</v>
      </c>
      <c r="AI48" s="245"/>
      <c r="AJ48" s="246"/>
      <c r="AK48" s="244">
        <f>$BP$39</f>
        <v>0</v>
      </c>
      <c r="AL48" s="245"/>
      <c r="AM48" s="11" t="s">
        <v>17</v>
      </c>
      <c r="AN48" s="245">
        <f>$BR$39</f>
        <v>0</v>
      </c>
      <c r="AO48" s="246"/>
      <c r="AP48" s="238">
        <f>$BS$39</f>
        <v>0</v>
      </c>
      <c r="AQ48" s="239"/>
      <c r="AR48" s="240"/>
      <c r="BE48" s="15"/>
      <c r="BF48" s="15"/>
      <c r="BG48" s="15"/>
      <c r="BH48" s="15"/>
      <c r="BI48" s="15"/>
      <c r="BJ48" s="15"/>
      <c r="BK48" s="15"/>
      <c r="BL48" s="15"/>
      <c r="BM48" s="42"/>
      <c r="BN48" s="42"/>
      <c r="BO48" s="42"/>
      <c r="BP48" s="42"/>
      <c r="BQ48" s="42"/>
      <c r="BR48" s="42"/>
      <c r="BS48" s="42"/>
      <c r="BT48" s="42"/>
      <c r="BU48" s="42"/>
      <c r="BV48" s="43"/>
      <c r="BW48" s="43"/>
      <c r="BX48" s="43"/>
      <c r="BY48" s="43"/>
      <c r="BZ48" s="43"/>
      <c r="CA48" s="43"/>
      <c r="CB48" s="43"/>
      <c r="CC48" s="44"/>
      <c r="CD48" s="44"/>
      <c r="CE48" s="44"/>
      <c r="CF48" s="44"/>
      <c r="CK48" s="86">
        <v>0.625</v>
      </c>
    </row>
    <row r="49" spans="5:84" ht="18" customHeight="1" thickBot="1">
      <c r="E49" s="233" t="s">
        <v>11</v>
      </c>
      <c r="F49" s="234"/>
      <c r="G49" s="236">
        <f>IF(ISBLANK($AZ$27),"",$BM$40)</f>
      </c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7"/>
      <c r="AE49" s="233">
        <f>$BN$40</f>
        <v>0</v>
      </c>
      <c r="AF49" s="234"/>
      <c r="AG49" s="235"/>
      <c r="AH49" s="233">
        <f>$BO$40</f>
        <v>0</v>
      </c>
      <c r="AI49" s="234"/>
      <c r="AJ49" s="235"/>
      <c r="AK49" s="233">
        <f>$BP$40</f>
        <v>0</v>
      </c>
      <c r="AL49" s="234"/>
      <c r="AM49" s="12" t="s">
        <v>17</v>
      </c>
      <c r="AN49" s="234">
        <f>$BR$40</f>
        <v>0</v>
      </c>
      <c r="AO49" s="235"/>
      <c r="AP49" s="241">
        <f>$BS$40</f>
        <v>0</v>
      </c>
      <c r="AQ49" s="242"/>
      <c r="AR49" s="243"/>
      <c r="BE49" s="15"/>
      <c r="BF49" s="15"/>
      <c r="BG49" s="15"/>
      <c r="BH49" s="15"/>
      <c r="BI49" s="15"/>
      <c r="BJ49" s="15"/>
      <c r="BK49" s="15"/>
      <c r="BL49" s="15"/>
      <c r="BM49" s="42"/>
      <c r="BN49" s="42"/>
      <c r="BO49" s="42"/>
      <c r="BP49" s="42"/>
      <c r="BQ49" s="42"/>
      <c r="BR49" s="42"/>
      <c r="BS49" s="42"/>
      <c r="BT49" s="42"/>
      <c r="BU49" s="90"/>
      <c r="BV49" s="43"/>
      <c r="BW49" s="43"/>
      <c r="BX49" s="43"/>
      <c r="BY49" s="43"/>
      <c r="BZ49" s="43"/>
      <c r="CA49" s="43"/>
      <c r="CB49" s="43"/>
      <c r="CC49" s="44"/>
      <c r="CD49" s="44"/>
      <c r="CE49" s="44"/>
      <c r="CF49" s="44"/>
    </row>
    <row r="50" spans="57:84" ht="18" customHeight="1">
      <c r="BE50" s="15"/>
      <c r="BF50" s="15"/>
      <c r="BG50" s="15"/>
      <c r="BH50" s="15"/>
      <c r="BI50" s="15"/>
      <c r="BJ50" s="15"/>
      <c r="BK50" s="15"/>
      <c r="BL50" s="15"/>
      <c r="BM50" s="42"/>
      <c r="BN50" s="42"/>
      <c r="BO50" s="42"/>
      <c r="BP50" s="42"/>
      <c r="BQ50" s="42"/>
      <c r="BR50" s="42"/>
      <c r="BS50" s="42"/>
      <c r="BT50" s="42"/>
      <c r="BU50" s="42"/>
      <c r="BV50" s="43"/>
      <c r="BW50" s="43"/>
      <c r="BX50" s="89">
        <v>0.625</v>
      </c>
      <c r="BY50" s="43"/>
      <c r="BZ50" s="43"/>
      <c r="CA50" s="43"/>
      <c r="CB50" s="43"/>
      <c r="CC50" s="43"/>
      <c r="CD50" s="43"/>
      <c r="CE50" s="44"/>
      <c r="CF50" s="44"/>
    </row>
    <row r="52" spans="2:84" ht="12.75">
      <c r="B52" s="1" t="s">
        <v>27</v>
      </c>
      <c r="BE52" s="15"/>
      <c r="BF52" s="15"/>
      <c r="BG52" s="15"/>
      <c r="BH52" s="15"/>
      <c r="BI52" s="15"/>
      <c r="BJ52" s="15"/>
      <c r="BK52" s="15"/>
      <c r="BL52" s="15"/>
      <c r="BM52" s="42"/>
      <c r="BN52" s="42"/>
      <c r="BO52" s="42"/>
      <c r="BP52" s="42"/>
      <c r="BQ52" s="42"/>
      <c r="BR52" s="42"/>
      <c r="BS52" s="42"/>
      <c r="BT52" s="42"/>
      <c r="BU52" s="42"/>
      <c r="BV52" s="43"/>
      <c r="BW52" s="43"/>
      <c r="BX52" s="43"/>
      <c r="BY52" s="43"/>
      <c r="BZ52" s="43"/>
      <c r="CA52" s="43"/>
      <c r="CB52" s="43"/>
      <c r="CC52" s="44"/>
      <c r="CD52" s="44"/>
      <c r="CE52" s="44"/>
      <c r="CF52" s="44"/>
    </row>
    <row r="53" ht="12.75">
      <c r="CJ53" s="47"/>
    </row>
    <row r="54" spans="1:84" ht="15">
      <c r="A54" s="2"/>
      <c r="B54" s="2"/>
      <c r="C54" s="2"/>
      <c r="D54" s="2"/>
      <c r="E54" s="2"/>
      <c r="F54" s="2"/>
      <c r="G54" s="6" t="s">
        <v>2</v>
      </c>
      <c r="H54" s="151">
        <v>0.7013888888888888</v>
      </c>
      <c r="I54" s="151"/>
      <c r="J54" s="151"/>
      <c r="K54" s="151"/>
      <c r="L54" s="151"/>
      <c r="M54" s="7" t="s">
        <v>3</v>
      </c>
      <c r="N54" s="2"/>
      <c r="O54" s="2"/>
      <c r="P54" s="2"/>
      <c r="Q54" s="2"/>
      <c r="R54" s="2"/>
      <c r="S54" s="2"/>
      <c r="T54" s="6" t="s">
        <v>4</v>
      </c>
      <c r="U54" s="152" t="s">
        <v>56</v>
      </c>
      <c r="V54" s="152"/>
      <c r="X54" s="91">
        <v>0.625</v>
      </c>
      <c r="Y54" s="92">
        <v>0.625</v>
      </c>
      <c r="Z54" s="151">
        <v>0.625</v>
      </c>
      <c r="AA54" s="151"/>
      <c r="AB54" s="151"/>
      <c r="AC54" s="151"/>
      <c r="AD54" s="151"/>
      <c r="AF54" s="93" t="s">
        <v>55</v>
      </c>
      <c r="AG54" s="2"/>
      <c r="AH54" s="2"/>
      <c r="AI54" s="2"/>
      <c r="AJ54" s="2"/>
      <c r="AK54" s="6" t="s">
        <v>6</v>
      </c>
      <c r="AL54" s="150">
        <v>0.0020833333333333333</v>
      </c>
      <c r="AM54" s="150"/>
      <c r="AN54" s="150"/>
      <c r="AO54" s="150"/>
      <c r="AP54" s="150"/>
      <c r="AQ54" s="7" t="s">
        <v>5</v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15"/>
      <c r="BF54" s="15"/>
      <c r="BG54" s="15"/>
      <c r="BH54" s="15"/>
      <c r="BI54" s="15"/>
      <c r="BJ54" s="15"/>
      <c r="BK54" s="15"/>
      <c r="BL54" s="15"/>
      <c r="BM54" s="42"/>
      <c r="BN54" s="42"/>
      <c r="BO54" s="42"/>
      <c r="BP54" s="42"/>
      <c r="BQ54" s="42"/>
      <c r="BR54" s="42"/>
      <c r="BS54" s="42"/>
      <c r="BT54" s="42"/>
      <c r="BU54" s="42"/>
      <c r="BV54" s="43"/>
      <c r="BW54" s="43"/>
      <c r="BX54" s="43"/>
      <c r="BY54" s="43"/>
      <c r="BZ54" s="43"/>
      <c r="CA54" s="43"/>
      <c r="CB54" s="43"/>
      <c r="CC54" s="44"/>
      <c r="CD54" s="44"/>
      <c r="CE54" s="44"/>
      <c r="CF54" s="44"/>
    </row>
    <row r="55" spans="1:96" ht="15">
      <c r="A55" s="2"/>
      <c r="B55" s="2"/>
      <c r="C55" s="2"/>
      <c r="D55" s="2"/>
      <c r="E55" s="2"/>
      <c r="F55" s="2"/>
      <c r="G55" s="6"/>
      <c r="H55" s="80"/>
      <c r="I55" s="80"/>
      <c r="J55" s="80"/>
      <c r="K55" s="80"/>
      <c r="L55" s="80"/>
      <c r="M55" s="7"/>
      <c r="N55" s="2"/>
      <c r="O55" s="2"/>
      <c r="P55" s="2"/>
      <c r="Q55" s="2"/>
      <c r="R55" s="2"/>
      <c r="S55" s="2"/>
      <c r="T55" s="6"/>
      <c r="U55" s="81"/>
      <c r="V55" s="81"/>
      <c r="W55" s="82"/>
      <c r="X55" s="83"/>
      <c r="Y55" s="83"/>
      <c r="Z55" s="83"/>
      <c r="AA55" s="83"/>
      <c r="AB55" s="83"/>
      <c r="AC55" s="7"/>
      <c r="AD55" s="2"/>
      <c r="AE55" s="2"/>
      <c r="AF55" s="2"/>
      <c r="AG55" s="2"/>
      <c r="AH55" s="2"/>
      <c r="AI55" s="2"/>
      <c r="AJ55" s="2"/>
      <c r="AK55" s="6"/>
      <c r="AL55" s="83"/>
      <c r="AM55" s="83"/>
      <c r="AN55" s="83"/>
      <c r="AO55" s="83"/>
      <c r="AP55" s="83"/>
      <c r="AQ55" s="7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15"/>
      <c r="BF55" s="15"/>
      <c r="BG55" s="15"/>
      <c r="BH55" s="15"/>
      <c r="BI55" s="15"/>
      <c r="BJ55" s="15"/>
      <c r="BK55" s="15"/>
      <c r="BL55" s="15"/>
      <c r="BM55" s="42"/>
      <c r="BN55" s="42"/>
      <c r="BO55" s="42"/>
      <c r="BP55" s="42"/>
      <c r="BQ55" s="42"/>
      <c r="BR55" s="42"/>
      <c r="BS55" s="42"/>
      <c r="BT55" s="42"/>
      <c r="BU55" s="42"/>
      <c r="BV55" s="43"/>
      <c r="BW55" s="43"/>
      <c r="BX55" s="43"/>
      <c r="BY55" s="43"/>
      <c r="BZ55" s="43"/>
      <c r="CA55" s="43"/>
      <c r="CB55" s="43"/>
      <c r="CC55" s="44"/>
      <c r="CD55" s="44"/>
      <c r="CE55" s="44"/>
      <c r="CF55" s="44"/>
      <c r="CR55" s="86">
        <v>0.625</v>
      </c>
    </row>
    <row r="56" spans="56:84" ht="15" thickBot="1">
      <c r="BD56" s="2"/>
      <c r="BE56" s="15"/>
      <c r="BF56" s="15"/>
      <c r="BG56" s="15"/>
      <c r="BH56" s="15"/>
      <c r="BI56" s="15"/>
      <c r="BJ56" s="15"/>
      <c r="BK56" s="15"/>
      <c r="BL56" s="15"/>
      <c r="BM56" s="42"/>
      <c r="BN56" s="42"/>
      <c r="BO56" s="42"/>
      <c r="BP56" s="42"/>
      <c r="BQ56" s="42"/>
      <c r="BR56" s="42"/>
      <c r="BS56" s="42"/>
      <c r="BT56" s="42"/>
      <c r="BU56" s="42"/>
      <c r="BV56" s="43"/>
      <c r="BW56" s="43"/>
      <c r="BX56" s="43"/>
      <c r="BY56" s="43"/>
      <c r="BZ56" s="43"/>
      <c r="CA56" s="43"/>
      <c r="CB56" s="43"/>
      <c r="CC56" s="44"/>
      <c r="CD56" s="44"/>
      <c r="CE56" s="44"/>
      <c r="CF56" s="44"/>
    </row>
    <row r="57" spans="2:84" ht="15" thickBot="1">
      <c r="B57" s="109" t="s">
        <v>12</v>
      </c>
      <c r="C57" s="110"/>
      <c r="D57" s="111"/>
      <c r="E57" s="112"/>
      <c r="F57" s="112"/>
      <c r="G57" s="112"/>
      <c r="H57" s="112"/>
      <c r="I57" s="113"/>
      <c r="J57" s="114" t="s">
        <v>15</v>
      </c>
      <c r="K57" s="115"/>
      <c r="L57" s="115"/>
      <c r="M57" s="115"/>
      <c r="N57" s="110"/>
      <c r="O57" s="114" t="s">
        <v>41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0"/>
      <c r="AW57" s="114" t="s">
        <v>19</v>
      </c>
      <c r="AX57" s="115"/>
      <c r="AY57" s="115"/>
      <c r="AZ57" s="115"/>
      <c r="BA57" s="110"/>
      <c r="BB57" s="114"/>
      <c r="BC57" s="123"/>
      <c r="BD57" s="2"/>
      <c r="BE57" s="15"/>
      <c r="BF57" s="15"/>
      <c r="BG57" s="15"/>
      <c r="BH57" s="15"/>
      <c r="BI57" s="15"/>
      <c r="BJ57" s="15"/>
      <c r="BK57" s="15"/>
      <c r="BL57" s="15"/>
      <c r="BM57" s="42"/>
      <c r="BN57" s="42"/>
      <c r="BO57" s="42"/>
      <c r="BP57" s="42"/>
      <c r="BQ57" s="42"/>
      <c r="BR57" s="42"/>
      <c r="BS57" s="42"/>
      <c r="BT57" s="42"/>
      <c r="BU57" s="42"/>
      <c r="BV57" s="43"/>
      <c r="BW57" s="43"/>
      <c r="BX57" s="43"/>
      <c r="BY57" s="43"/>
      <c r="BZ57" s="43"/>
      <c r="CA57" s="43"/>
      <c r="CB57" s="43"/>
      <c r="CC57" s="44"/>
      <c r="CD57" s="44"/>
      <c r="CE57" s="44"/>
      <c r="CF57" s="44"/>
    </row>
    <row r="58" spans="2:84" ht="15">
      <c r="B58" s="116">
        <v>15</v>
      </c>
      <c r="C58" s="117"/>
      <c r="D58" s="94">
        <v>1</v>
      </c>
      <c r="E58" s="95"/>
      <c r="F58" s="95"/>
      <c r="G58" s="95"/>
      <c r="H58" s="95"/>
      <c r="I58" s="96"/>
      <c r="J58" s="100">
        <v>0.7013888888888888</v>
      </c>
      <c r="K58" s="101"/>
      <c r="L58" s="101"/>
      <c r="M58" s="101"/>
      <c r="N58" s="102"/>
      <c r="O58" s="106">
        <f>IF($AE$40=0,"",$G$40)</f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21" t="s">
        <v>18</v>
      </c>
      <c r="AF58" s="107">
        <f>IF(O58="","",$G$47)</f>
      </c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8"/>
      <c r="AW58" s="128"/>
      <c r="AX58" s="124"/>
      <c r="AY58" s="124" t="s">
        <v>17</v>
      </c>
      <c r="AZ58" s="124"/>
      <c r="BA58" s="125"/>
      <c r="BB58" s="116"/>
      <c r="BC58" s="117"/>
      <c r="BD58" s="2"/>
      <c r="BE58" s="15"/>
      <c r="BF58" s="15"/>
      <c r="BG58" s="15"/>
      <c r="BH58" s="15"/>
      <c r="BI58" s="15"/>
      <c r="BJ58" s="15"/>
      <c r="BK58" s="15"/>
      <c r="BL58" s="15"/>
      <c r="BM58" s="42"/>
      <c r="BN58" s="42"/>
      <c r="BO58" s="42"/>
      <c r="BP58" s="42"/>
      <c r="BQ58" s="42"/>
      <c r="BR58" s="42"/>
      <c r="BS58" s="42"/>
      <c r="BT58" s="42"/>
      <c r="BU58" s="42"/>
      <c r="BV58" s="43"/>
      <c r="BW58" s="43"/>
      <c r="BX58" s="43"/>
      <c r="BY58" s="43"/>
      <c r="BZ58" s="43"/>
      <c r="CA58" s="43"/>
      <c r="CB58" s="43"/>
      <c r="CC58" s="44"/>
      <c r="CD58" s="44"/>
      <c r="CE58" s="44"/>
      <c r="CF58" s="44"/>
    </row>
    <row r="59" spans="2:84" ht="15" thickBot="1">
      <c r="B59" s="118"/>
      <c r="C59" s="119"/>
      <c r="D59" s="97"/>
      <c r="E59" s="98"/>
      <c r="F59" s="98"/>
      <c r="G59" s="98"/>
      <c r="H59" s="98"/>
      <c r="I59" s="99"/>
      <c r="J59" s="103"/>
      <c r="K59" s="104"/>
      <c r="L59" s="104"/>
      <c r="M59" s="104"/>
      <c r="N59" s="105"/>
      <c r="O59" s="120" t="s">
        <v>29</v>
      </c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2"/>
      <c r="AF59" s="121" t="s">
        <v>30</v>
      </c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2"/>
      <c r="AW59" s="129"/>
      <c r="AX59" s="126"/>
      <c r="AY59" s="126"/>
      <c r="AZ59" s="126"/>
      <c r="BA59" s="127"/>
      <c r="BB59" s="118"/>
      <c r="BC59" s="119"/>
      <c r="BD59" s="2"/>
      <c r="BE59" s="15"/>
      <c r="BF59" s="15"/>
      <c r="BG59" s="15"/>
      <c r="BH59" s="15"/>
      <c r="BI59" s="15"/>
      <c r="BJ59" s="15"/>
      <c r="BK59" s="15"/>
      <c r="BL59" s="15"/>
      <c r="BM59" s="42"/>
      <c r="BN59" s="42"/>
      <c r="BO59" s="42"/>
      <c r="BP59" s="42"/>
      <c r="BQ59" s="42"/>
      <c r="BR59" s="42"/>
      <c r="BS59" s="42"/>
      <c r="BT59" s="42"/>
      <c r="BU59" s="42"/>
      <c r="BV59" s="43"/>
      <c r="BW59" s="43"/>
      <c r="BX59" s="43"/>
      <c r="BY59" s="43"/>
      <c r="BZ59" s="43"/>
      <c r="CA59" s="43"/>
      <c r="CB59" s="43"/>
      <c r="CC59" s="44"/>
      <c r="CD59" s="44"/>
      <c r="CE59" s="44"/>
      <c r="CF59" s="44"/>
    </row>
    <row r="60" spans="56:84" ht="15" thickBot="1">
      <c r="BD60" s="2"/>
      <c r="BE60" s="15"/>
      <c r="BF60" s="15"/>
      <c r="BG60" s="15"/>
      <c r="BH60" s="15"/>
      <c r="BI60" s="15"/>
      <c r="BJ60" s="15"/>
      <c r="BK60" s="15"/>
      <c r="BL60" s="15"/>
      <c r="BM60" s="42"/>
      <c r="BN60" s="42"/>
      <c r="BO60" s="42"/>
      <c r="BP60" s="42"/>
      <c r="BQ60" s="42"/>
      <c r="BR60" s="42"/>
      <c r="BS60" s="42"/>
      <c r="BT60" s="42"/>
      <c r="BU60" s="42"/>
      <c r="BV60" s="43"/>
      <c r="BW60" s="43"/>
      <c r="BX60" s="43"/>
      <c r="BY60" s="43"/>
      <c r="BZ60" s="43"/>
      <c r="CA60" s="43"/>
      <c r="CB60" s="43"/>
      <c r="CC60" s="44"/>
      <c r="CD60" s="44"/>
      <c r="CE60" s="44"/>
      <c r="CF60" s="44"/>
    </row>
    <row r="61" spans="2:84" ht="15" thickBot="1">
      <c r="B61" s="109" t="s">
        <v>12</v>
      </c>
      <c r="C61" s="110"/>
      <c r="D61" s="111"/>
      <c r="E61" s="112"/>
      <c r="F61" s="112"/>
      <c r="G61" s="112"/>
      <c r="H61" s="112"/>
      <c r="I61" s="113"/>
      <c r="J61" s="114" t="s">
        <v>15</v>
      </c>
      <c r="K61" s="115"/>
      <c r="L61" s="115"/>
      <c r="M61" s="115"/>
      <c r="N61" s="110"/>
      <c r="O61" s="114" t="s">
        <v>40</v>
      </c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0"/>
      <c r="AW61" s="114" t="s">
        <v>19</v>
      </c>
      <c r="AX61" s="115"/>
      <c r="AY61" s="115"/>
      <c r="AZ61" s="115"/>
      <c r="BA61" s="110"/>
      <c r="BB61" s="114"/>
      <c r="BC61" s="123"/>
      <c r="BD61" s="2"/>
      <c r="BE61" s="15"/>
      <c r="BF61" s="15"/>
      <c r="BG61" s="15"/>
      <c r="BH61" s="15"/>
      <c r="BI61" s="15"/>
      <c r="BJ61" s="15"/>
      <c r="BK61" s="15"/>
      <c r="BL61" s="15"/>
      <c r="BM61" s="42"/>
      <c r="BN61" s="42"/>
      <c r="BO61" s="42"/>
      <c r="BP61" s="42"/>
      <c r="BQ61" s="42"/>
      <c r="BR61" s="42"/>
      <c r="BS61" s="42"/>
      <c r="BT61" s="42"/>
      <c r="BU61" s="42"/>
      <c r="BV61" s="43"/>
      <c r="BW61" s="43"/>
      <c r="BX61" s="43"/>
      <c r="BY61" s="43"/>
      <c r="BZ61" s="43"/>
      <c r="CA61" s="43"/>
      <c r="CB61" s="43"/>
      <c r="CC61" s="44"/>
      <c r="CD61" s="44"/>
      <c r="CE61" s="44"/>
      <c r="CF61" s="44"/>
    </row>
    <row r="62" spans="2:84" ht="15">
      <c r="B62" s="116">
        <v>16</v>
      </c>
      <c r="C62" s="117"/>
      <c r="D62" s="94">
        <v>1</v>
      </c>
      <c r="E62" s="95"/>
      <c r="F62" s="95"/>
      <c r="G62" s="95"/>
      <c r="H62" s="95"/>
      <c r="I62" s="96"/>
      <c r="J62" s="100">
        <v>0.7138888888888889</v>
      </c>
      <c r="K62" s="101"/>
      <c r="L62" s="101"/>
      <c r="M62" s="101"/>
      <c r="N62" s="102"/>
      <c r="O62" s="106">
        <f>IF($AE$40=0,"",$G$41)</f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21" t="s">
        <v>18</v>
      </c>
      <c r="AF62" s="107">
        <f>IF(O62="","",$G$46)</f>
      </c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8"/>
      <c r="AW62" s="128"/>
      <c r="AX62" s="124"/>
      <c r="AY62" s="124" t="s">
        <v>17</v>
      </c>
      <c r="AZ62" s="124"/>
      <c r="BA62" s="125"/>
      <c r="BB62" s="116"/>
      <c r="BC62" s="117"/>
      <c r="BD62" s="2"/>
      <c r="BE62" s="15"/>
      <c r="BF62" s="15"/>
      <c r="BG62" s="15"/>
      <c r="BH62" s="15"/>
      <c r="BI62" s="15"/>
      <c r="BJ62" s="15"/>
      <c r="BK62" s="15"/>
      <c r="BL62" s="15"/>
      <c r="BM62" s="42"/>
      <c r="BN62" s="42"/>
      <c r="BO62" s="42"/>
      <c r="BP62" s="42"/>
      <c r="BQ62" s="42"/>
      <c r="BR62" s="42"/>
      <c r="BS62" s="42"/>
      <c r="BT62" s="42"/>
      <c r="BU62" s="42"/>
      <c r="BV62" s="43"/>
      <c r="BW62" s="43"/>
      <c r="BX62" s="43"/>
      <c r="BY62" s="43"/>
      <c r="BZ62" s="43"/>
      <c r="CA62" s="43"/>
      <c r="CB62" s="43"/>
      <c r="CC62" s="44"/>
      <c r="CD62" s="44"/>
      <c r="CE62" s="44"/>
      <c r="CF62" s="44"/>
    </row>
    <row r="63" spans="2:84" ht="15" thickBot="1">
      <c r="B63" s="118"/>
      <c r="C63" s="119"/>
      <c r="D63" s="97"/>
      <c r="E63" s="98"/>
      <c r="F63" s="98"/>
      <c r="G63" s="98"/>
      <c r="H63" s="98"/>
      <c r="I63" s="99"/>
      <c r="J63" s="103"/>
      <c r="K63" s="104"/>
      <c r="L63" s="104"/>
      <c r="M63" s="104"/>
      <c r="N63" s="105"/>
      <c r="O63" s="120" t="s">
        <v>28</v>
      </c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2"/>
      <c r="AF63" s="121" t="s">
        <v>31</v>
      </c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2"/>
      <c r="AW63" s="129"/>
      <c r="AX63" s="126"/>
      <c r="AY63" s="126"/>
      <c r="AZ63" s="126"/>
      <c r="BA63" s="127"/>
      <c r="BB63" s="118"/>
      <c r="BC63" s="119"/>
      <c r="BD63" s="2"/>
      <c r="BE63" s="15"/>
      <c r="BF63" s="15"/>
      <c r="BG63" s="15"/>
      <c r="BH63" s="15"/>
      <c r="BI63" s="15"/>
      <c r="BJ63" s="15"/>
      <c r="BK63" s="15"/>
      <c r="BL63" s="15"/>
      <c r="BM63" s="42"/>
      <c r="BN63" s="42"/>
      <c r="BO63" s="42"/>
      <c r="BP63" s="42"/>
      <c r="BQ63" s="42"/>
      <c r="BR63" s="42"/>
      <c r="BS63" s="42"/>
      <c r="BT63" s="42"/>
      <c r="BU63" s="42"/>
      <c r="BV63" s="43"/>
      <c r="BW63" s="43"/>
      <c r="BX63" s="43"/>
      <c r="BY63" s="43"/>
      <c r="BZ63" s="43"/>
      <c r="CA63" s="43"/>
      <c r="CB63" s="43"/>
      <c r="CC63" s="44"/>
      <c r="CD63" s="44"/>
      <c r="CE63" s="44"/>
      <c r="CF63" s="44"/>
    </row>
    <row r="64" spans="1:84" ht="15">
      <c r="A64" s="2"/>
      <c r="B64" s="2"/>
      <c r="C64" s="2"/>
      <c r="D64" s="2"/>
      <c r="E64" s="2"/>
      <c r="F64" s="2"/>
      <c r="G64" s="6"/>
      <c r="H64" s="80"/>
      <c r="I64" s="80"/>
      <c r="J64" s="80"/>
      <c r="K64" s="80"/>
      <c r="L64" s="80"/>
      <c r="M64" s="7"/>
      <c r="N64" s="2"/>
      <c r="O64" s="2"/>
      <c r="P64" s="2"/>
      <c r="Q64" s="2"/>
      <c r="R64" s="2"/>
      <c r="S64" s="2"/>
      <c r="T64" s="6"/>
      <c r="U64" s="81"/>
      <c r="V64" s="81"/>
      <c r="W64" s="82"/>
      <c r="X64" s="83"/>
      <c r="Y64" s="83"/>
      <c r="Z64" s="83"/>
      <c r="AA64" s="83"/>
      <c r="AB64" s="83"/>
      <c r="AC64" s="7"/>
      <c r="AD64" s="2"/>
      <c r="AE64" s="2"/>
      <c r="AF64" s="2"/>
      <c r="AG64" s="2"/>
      <c r="AH64" s="2"/>
      <c r="AI64" s="2"/>
      <c r="AJ64" s="2"/>
      <c r="AK64" s="6"/>
      <c r="AL64" s="83"/>
      <c r="AM64" s="83"/>
      <c r="AN64" s="83"/>
      <c r="AO64" s="83"/>
      <c r="AP64" s="83"/>
      <c r="AQ64" s="7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15"/>
      <c r="BF64" s="15"/>
      <c r="BG64" s="15"/>
      <c r="BH64" s="15"/>
      <c r="BI64" s="15"/>
      <c r="BJ64" s="15"/>
      <c r="BK64" s="15"/>
      <c r="BL64" s="15"/>
      <c r="BM64" s="42"/>
      <c r="BN64" s="42"/>
      <c r="BO64" s="42"/>
      <c r="BP64" s="42"/>
      <c r="BQ64" s="42"/>
      <c r="BR64" s="42"/>
      <c r="BS64" s="42"/>
      <c r="BT64" s="42"/>
      <c r="BU64" s="42"/>
      <c r="BV64" s="43"/>
      <c r="BW64" s="43"/>
      <c r="BX64" s="43"/>
      <c r="BY64" s="43"/>
      <c r="BZ64" s="43"/>
      <c r="CA64" s="43"/>
      <c r="CB64" s="43"/>
      <c r="CC64" s="44"/>
      <c r="CD64" s="44"/>
      <c r="CE64" s="44"/>
      <c r="CF64" s="44"/>
    </row>
    <row r="65" spans="57:84" ht="6" customHeight="1">
      <c r="BE65" s="15"/>
      <c r="BF65" s="15"/>
      <c r="BG65" s="15"/>
      <c r="BH65" s="15"/>
      <c r="BI65" s="15"/>
      <c r="BJ65" s="15"/>
      <c r="BK65" s="15"/>
      <c r="BL65" s="15"/>
      <c r="BM65" s="42"/>
      <c r="BN65" s="42"/>
      <c r="BO65" s="42"/>
      <c r="BP65" s="42"/>
      <c r="BQ65" s="42"/>
      <c r="BR65" s="42"/>
      <c r="BS65" s="42"/>
      <c r="BT65" s="42"/>
      <c r="BU65" s="42"/>
      <c r="BV65" s="43"/>
      <c r="BW65" s="43"/>
      <c r="BX65" s="43"/>
      <c r="BY65" s="43"/>
      <c r="BZ65" s="43"/>
      <c r="CA65" s="43"/>
      <c r="CB65" s="43"/>
      <c r="CC65" s="44"/>
      <c r="CD65" s="44"/>
      <c r="CE65" s="44"/>
      <c r="CF65" s="44"/>
    </row>
    <row r="66" spans="57:84" ht="3.75" customHeight="1">
      <c r="BE66" s="15"/>
      <c r="BF66" s="15"/>
      <c r="BG66" s="15"/>
      <c r="BH66" s="15"/>
      <c r="BI66" s="15"/>
      <c r="BJ66" s="15"/>
      <c r="BK66" s="15"/>
      <c r="BL66" s="15"/>
      <c r="BM66" s="42"/>
      <c r="BN66" s="42"/>
      <c r="BO66" s="42"/>
      <c r="BP66" s="42"/>
      <c r="BQ66" s="42"/>
      <c r="BR66" s="42"/>
      <c r="BS66" s="42"/>
      <c r="BT66" s="42"/>
      <c r="BU66" s="42"/>
      <c r="BV66" s="43"/>
      <c r="BW66" s="43"/>
      <c r="BX66" s="43"/>
      <c r="BY66" s="43"/>
      <c r="BZ66" s="43"/>
      <c r="CA66" s="43"/>
      <c r="CB66" s="43"/>
      <c r="CC66" s="44"/>
      <c r="CD66" s="44"/>
      <c r="CE66" s="44"/>
      <c r="CF66" s="44"/>
    </row>
    <row r="67" spans="57:84" ht="3.75" customHeight="1">
      <c r="BE67" s="15"/>
      <c r="BF67" s="15"/>
      <c r="BG67" s="15"/>
      <c r="BH67" s="15"/>
      <c r="BI67" s="15"/>
      <c r="BJ67" s="15"/>
      <c r="BK67" s="15"/>
      <c r="BL67" s="15"/>
      <c r="BM67" s="42"/>
      <c r="BN67" s="42"/>
      <c r="BO67" s="42"/>
      <c r="BP67" s="42"/>
      <c r="BQ67" s="42"/>
      <c r="BR67" s="42"/>
      <c r="BS67" s="42"/>
      <c r="BT67" s="42"/>
      <c r="BU67" s="42"/>
      <c r="BV67" s="43"/>
      <c r="BW67" s="43"/>
      <c r="BX67" s="43"/>
      <c r="BY67" s="43"/>
      <c r="BZ67" s="43"/>
      <c r="CA67" s="43"/>
      <c r="CB67" s="43"/>
      <c r="CC67" s="44"/>
      <c r="CD67" s="44"/>
      <c r="CE67" s="44"/>
      <c r="CF67" s="44"/>
    </row>
    <row r="68" spans="57:86" ht="3.75" customHeight="1" thickBot="1">
      <c r="BE68" s="15"/>
      <c r="BF68" s="15"/>
      <c r="BG68" s="15"/>
      <c r="BH68" s="15"/>
      <c r="BI68" s="15"/>
      <c r="BJ68" s="15"/>
      <c r="BK68" s="15"/>
      <c r="BL68" s="15"/>
      <c r="BM68" s="42"/>
      <c r="BN68" s="42"/>
      <c r="BO68" s="42"/>
      <c r="BP68" s="42"/>
      <c r="BQ68" s="42"/>
      <c r="BR68" s="42"/>
      <c r="BS68" s="42"/>
      <c r="BT68" s="42"/>
      <c r="BU68" s="42"/>
      <c r="BV68" s="43"/>
      <c r="BW68" s="43"/>
      <c r="BX68" s="43"/>
      <c r="BY68" s="43"/>
      <c r="BZ68" s="42"/>
      <c r="CA68" s="42"/>
      <c r="CB68" s="42"/>
      <c r="CC68" s="51"/>
      <c r="CD68" s="51"/>
      <c r="CE68" s="51"/>
      <c r="CF68" s="51"/>
      <c r="CG68" s="52"/>
      <c r="CH68" s="52"/>
    </row>
    <row r="69" spans="2:86" ht="19.5" customHeight="1" thickBot="1">
      <c r="B69" s="109" t="s">
        <v>12</v>
      </c>
      <c r="C69" s="110"/>
      <c r="D69" s="111"/>
      <c r="E69" s="112"/>
      <c r="F69" s="112"/>
      <c r="G69" s="112"/>
      <c r="H69" s="112"/>
      <c r="I69" s="113"/>
      <c r="J69" s="114" t="s">
        <v>15</v>
      </c>
      <c r="K69" s="115"/>
      <c r="L69" s="115"/>
      <c r="M69" s="115"/>
      <c r="N69" s="110"/>
      <c r="O69" s="114" t="s">
        <v>39</v>
      </c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0"/>
      <c r="AW69" s="114" t="s">
        <v>19</v>
      </c>
      <c r="AX69" s="115"/>
      <c r="AY69" s="115"/>
      <c r="AZ69" s="115"/>
      <c r="BA69" s="110"/>
      <c r="BB69" s="114"/>
      <c r="BC69" s="123"/>
      <c r="BE69" s="15"/>
      <c r="BF69" s="15"/>
      <c r="BG69" s="15"/>
      <c r="BH69" s="15"/>
      <c r="BI69" s="15"/>
      <c r="BJ69" s="15"/>
      <c r="BK69" s="15"/>
      <c r="BL69" s="15"/>
      <c r="BM69" s="42"/>
      <c r="BN69" s="42"/>
      <c r="BO69" s="42"/>
      <c r="BP69" s="42"/>
      <c r="BQ69" s="42"/>
      <c r="BR69" s="42"/>
      <c r="BS69" s="42"/>
      <c r="BT69" s="42"/>
      <c r="BU69" s="42"/>
      <c r="BV69" s="43"/>
      <c r="BW69" s="43"/>
      <c r="BX69" s="43"/>
      <c r="BY69" s="43"/>
      <c r="BZ69" s="42"/>
      <c r="CA69" s="42"/>
      <c r="CB69" s="53"/>
      <c r="CC69" s="54"/>
      <c r="CD69" s="54"/>
      <c r="CE69" s="54"/>
      <c r="CF69" s="54"/>
      <c r="CG69" s="52"/>
      <c r="CH69" s="52"/>
    </row>
    <row r="70" spans="2:86" ht="18" customHeight="1">
      <c r="B70" s="116">
        <v>19</v>
      </c>
      <c r="C70" s="117"/>
      <c r="D70" s="132">
        <v>2</v>
      </c>
      <c r="E70" s="133"/>
      <c r="F70" s="133"/>
      <c r="G70" s="133"/>
      <c r="H70" s="133"/>
      <c r="I70" s="134"/>
      <c r="J70" s="100">
        <v>0.7291666666666666</v>
      </c>
      <c r="K70" s="101"/>
      <c r="L70" s="101"/>
      <c r="M70" s="101"/>
      <c r="N70" s="102"/>
      <c r="O70" s="106" t="str">
        <f>IF(ISBLANK($AZ$58)," ",IF($AW$58&lt;$AZ$58,$O$58,IF($AZ$58&lt;$AW$58,$AF$58)))</f>
        <v> 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21" t="s">
        <v>18</v>
      </c>
      <c r="AF70" s="107" t="str">
        <f>IF(ISBLANK($AZ$62)," ",IF($AW$62&lt;$AZ$62,$O$62,IF($AZ$62&lt;$AW$62,$AF$62)))</f>
        <v> </v>
      </c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8"/>
      <c r="AW70" s="128"/>
      <c r="AX70" s="124"/>
      <c r="AY70" s="124" t="s">
        <v>17</v>
      </c>
      <c r="AZ70" s="124"/>
      <c r="BA70" s="125"/>
      <c r="BB70" s="116"/>
      <c r="BC70" s="117"/>
      <c r="BZ70" s="45"/>
      <c r="CA70" s="45"/>
      <c r="CB70" s="53"/>
      <c r="CC70" s="54"/>
      <c r="CD70" s="54"/>
      <c r="CE70" s="54"/>
      <c r="CF70" s="54"/>
      <c r="CG70" s="52"/>
      <c r="CH70" s="52"/>
    </row>
    <row r="71" spans="2:55" ht="12" customHeight="1" thickBot="1">
      <c r="B71" s="118"/>
      <c r="C71" s="119"/>
      <c r="D71" s="135"/>
      <c r="E71" s="136"/>
      <c r="F71" s="136"/>
      <c r="G71" s="136"/>
      <c r="H71" s="136"/>
      <c r="I71" s="137"/>
      <c r="J71" s="103"/>
      <c r="K71" s="104"/>
      <c r="L71" s="104"/>
      <c r="M71" s="104"/>
      <c r="N71" s="105"/>
      <c r="O71" s="120" t="s">
        <v>42</v>
      </c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2"/>
      <c r="AF71" s="121" t="s">
        <v>43</v>
      </c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2"/>
      <c r="AW71" s="129"/>
      <c r="AX71" s="126"/>
      <c r="AY71" s="126"/>
      <c r="AZ71" s="126"/>
      <c r="BA71" s="127"/>
      <c r="BB71" s="118"/>
      <c r="BC71" s="119"/>
    </row>
    <row r="72" ht="3.75" customHeight="1" thickBot="1"/>
    <row r="73" spans="2:55" ht="19.5" customHeight="1" thickBot="1">
      <c r="B73" s="140" t="s">
        <v>12</v>
      </c>
      <c r="C73" s="141"/>
      <c r="D73" s="145"/>
      <c r="E73" s="146"/>
      <c r="F73" s="146"/>
      <c r="G73" s="146"/>
      <c r="H73" s="146"/>
      <c r="I73" s="147"/>
      <c r="J73" s="142" t="s">
        <v>15</v>
      </c>
      <c r="K73" s="143"/>
      <c r="L73" s="143"/>
      <c r="M73" s="143"/>
      <c r="N73" s="141"/>
      <c r="O73" s="142" t="s">
        <v>32</v>
      </c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1"/>
      <c r="AW73" s="142" t="s">
        <v>19</v>
      </c>
      <c r="AX73" s="143"/>
      <c r="AY73" s="143"/>
      <c r="AZ73" s="143"/>
      <c r="BA73" s="141"/>
      <c r="BB73" s="142"/>
      <c r="BC73" s="144"/>
    </row>
    <row r="74" spans="2:55" ht="18" customHeight="1">
      <c r="B74" s="116">
        <v>20</v>
      </c>
      <c r="C74" s="117"/>
      <c r="D74" s="94">
        <v>1</v>
      </c>
      <c r="E74" s="95"/>
      <c r="F74" s="95"/>
      <c r="G74" s="95"/>
      <c r="H74" s="95"/>
      <c r="I74" s="96"/>
      <c r="J74" s="100">
        <v>0.75</v>
      </c>
      <c r="K74" s="101"/>
      <c r="L74" s="101"/>
      <c r="M74" s="101"/>
      <c r="N74" s="102"/>
      <c r="O74" s="106" t="str">
        <f>IF(ISBLANK($AZ$58)," ",IF($AW$58&gt;$AZ$58,$O$58,IF($AZ$58&gt;$AW$58,$AF$58)))</f>
        <v> </v>
      </c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21" t="s">
        <v>18</v>
      </c>
      <c r="AF74" s="107" t="str">
        <f>IF(ISBLANK($AZ$62)," ",IF($AW$62&gt;$AZ$62,$O$62,IF($AZ$62&gt;$AW$62,$AF$62)))</f>
        <v> </v>
      </c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8"/>
      <c r="AW74" s="128"/>
      <c r="AX74" s="124"/>
      <c r="AY74" s="124" t="s">
        <v>17</v>
      </c>
      <c r="AZ74" s="124"/>
      <c r="BA74" s="125"/>
      <c r="BB74" s="116"/>
      <c r="BC74" s="117"/>
    </row>
    <row r="75" spans="2:55" ht="12" customHeight="1" thickBot="1">
      <c r="B75" s="118"/>
      <c r="C75" s="119"/>
      <c r="D75" s="97"/>
      <c r="E75" s="98"/>
      <c r="F75" s="98"/>
      <c r="G75" s="98"/>
      <c r="H75" s="98"/>
      <c r="I75" s="99"/>
      <c r="J75" s="103"/>
      <c r="K75" s="104"/>
      <c r="L75" s="104"/>
      <c r="M75" s="104"/>
      <c r="N75" s="105"/>
      <c r="O75" s="120" t="s">
        <v>44</v>
      </c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2"/>
      <c r="AF75" s="121" t="s">
        <v>45</v>
      </c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2"/>
      <c r="AW75" s="129"/>
      <c r="AX75" s="126"/>
      <c r="AY75" s="126"/>
      <c r="AZ75" s="126"/>
      <c r="BA75" s="127"/>
      <c r="BB75" s="118"/>
      <c r="BC75" s="119"/>
    </row>
    <row r="78" spans="57:73" ht="12.75">
      <c r="BE78" s="31"/>
      <c r="BF78" s="31"/>
      <c r="BG78" s="31"/>
      <c r="BH78" s="31"/>
      <c r="BI78" s="31"/>
      <c r="BJ78" s="31"/>
      <c r="BK78" s="31"/>
      <c r="BL78" s="31"/>
      <c r="BM78" s="47"/>
      <c r="BN78" s="47"/>
      <c r="BO78" s="47"/>
      <c r="BP78" s="47"/>
      <c r="BQ78" s="47"/>
      <c r="BR78" s="47"/>
      <c r="BS78" s="47"/>
      <c r="BT78" s="47"/>
      <c r="BU78" s="47"/>
    </row>
    <row r="79" spans="2:73" ht="12.75">
      <c r="B79" s="1" t="s">
        <v>35</v>
      </c>
      <c r="BE79" s="31"/>
      <c r="BF79" s="31"/>
      <c r="BG79" s="31"/>
      <c r="BH79" s="31"/>
      <c r="BI79" s="31"/>
      <c r="BJ79" s="31"/>
      <c r="BK79" s="31"/>
      <c r="BL79" s="31"/>
      <c r="BM79" s="47"/>
      <c r="BN79" s="47"/>
      <c r="BO79" s="47"/>
      <c r="BP79" s="47"/>
      <c r="BQ79" s="47"/>
      <c r="BR79" s="47"/>
      <c r="BS79" s="47"/>
      <c r="BT79" s="47"/>
      <c r="BU79" s="47"/>
    </row>
    <row r="80" ht="13.5" thickBot="1"/>
    <row r="81" spans="9:48" ht="25.5" customHeight="1">
      <c r="I81" s="148" t="s">
        <v>8</v>
      </c>
      <c r="J81" s="149"/>
      <c r="K81" s="149"/>
      <c r="L81" s="23"/>
      <c r="M81" s="153" t="str">
        <f>IF(ISBLANK($AZ$74)," ",IF($AW$74&gt;$AZ$74,$O$74,IF($AZ$74&gt;$AW$74,$AF$74)))</f>
        <v> 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4"/>
    </row>
    <row r="82" spans="9:48" ht="25.5" customHeight="1">
      <c r="I82" s="138" t="s">
        <v>9</v>
      </c>
      <c r="J82" s="139"/>
      <c r="K82" s="139"/>
      <c r="L82" s="25"/>
      <c r="M82" s="130" t="str">
        <f>IF(ISBLANK($AZ$74)," ",IF($AW$74&lt;$AZ$74,$O$74,IF($AZ$74&lt;$AW$74,$AF$74)))</f>
        <v> 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1"/>
    </row>
    <row r="83" spans="9:48" ht="25.5" customHeight="1">
      <c r="I83" s="138" t="s">
        <v>10</v>
      </c>
      <c r="J83" s="139"/>
      <c r="K83" s="139"/>
      <c r="L83" s="24"/>
      <c r="M83" s="130" t="str">
        <f>IF(ISBLANK($AZ$70)," ",IF($AW$70&gt;$AZ$70,$O$70,IF($AZ$70&gt;$AW$70,$AF$70)))</f>
        <v> </v>
      </c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1"/>
    </row>
    <row r="84" spans="9:48" ht="25.5" customHeight="1">
      <c r="I84" s="138" t="s">
        <v>11</v>
      </c>
      <c r="J84" s="139"/>
      <c r="K84" s="139"/>
      <c r="L84" s="25"/>
      <c r="M84" s="130" t="str">
        <f>IF(ISBLANK($AZ$70)," ",IF($AW$70&lt;$AZ$70,$O$70,IF($AZ$70&lt;$AW$70,$AF$70)))</f>
        <v> </v>
      </c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1"/>
    </row>
    <row r="85" spans="57:102" ht="25.5" customHeight="1"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</row>
    <row r="86" spans="57:102" ht="25.5" customHeight="1"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</sheetData>
  <sheetProtection/>
  <mergeCells count="300">
    <mergeCell ref="Z54:AD54"/>
    <mergeCell ref="E39:S39"/>
    <mergeCell ref="T39:AD39"/>
    <mergeCell ref="E45:S45"/>
    <mergeCell ref="T45:AD45"/>
    <mergeCell ref="AK47:AL47"/>
    <mergeCell ref="AK49:AL49"/>
    <mergeCell ref="AE43:AG43"/>
    <mergeCell ref="AE48:AG48"/>
    <mergeCell ref="AH43:AJ43"/>
    <mergeCell ref="AN47:AO47"/>
    <mergeCell ref="AK46:AL46"/>
    <mergeCell ref="AN46:AO46"/>
    <mergeCell ref="AN43:AO43"/>
    <mergeCell ref="AE39:AG39"/>
    <mergeCell ref="AK43:AL43"/>
    <mergeCell ref="AE45:AG45"/>
    <mergeCell ref="AE42:AG42"/>
    <mergeCell ref="AH42:AJ42"/>
    <mergeCell ref="AK42:AL42"/>
    <mergeCell ref="AP45:AR45"/>
    <mergeCell ref="G46:AD46"/>
    <mergeCell ref="AP41:AR41"/>
    <mergeCell ref="G43:AD43"/>
    <mergeCell ref="AN40:AO40"/>
    <mergeCell ref="AE41:AG41"/>
    <mergeCell ref="AH41:AJ41"/>
    <mergeCell ref="AK41:AL41"/>
    <mergeCell ref="AP48:AR48"/>
    <mergeCell ref="AP42:AR42"/>
    <mergeCell ref="AH45:AJ45"/>
    <mergeCell ref="AK45:AO45"/>
    <mergeCell ref="AN48:AO48"/>
    <mergeCell ref="AE46:AG46"/>
    <mergeCell ref="AH46:AJ46"/>
    <mergeCell ref="AE47:AG47"/>
    <mergeCell ref="AP46:AR46"/>
    <mergeCell ref="AK48:AL48"/>
    <mergeCell ref="AK39:AO39"/>
    <mergeCell ref="AP39:AR39"/>
    <mergeCell ref="G42:AD42"/>
    <mergeCell ref="AN42:AO42"/>
    <mergeCell ref="AN41:AO41"/>
    <mergeCell ref="G40:AD40"/>
    <mergeCell ref="AP40:AR40"/>
    <mergeCell ref="G41:AD41"/>
    <mergeCell ref="E48:F48"/>
    <mergeCell ref="A2:AP2"/>
    <mergeCell ref="A3:AP3"/>
    <mergeCell ref="A4:AP4"/>
    <mergeCell ref="AE40:AG40"/>
    <mergeCell ref="AH40:AJ40"/>
    <mergeCell ref="AK40:AL40"/>
    <mergeCell ref="G35:I35"/>
    <mergeCell ref="E40:F40"/>
    <mergeCell ref="AH39:AJ39"/>
    <mergeCell ref="AE49:AG49"/>
    <mergeCell ref="AN49:AO49"/>
    <mergeCell ref="AP43:AR43"/>
    <mergeCell ref="E42:F42"/>
    <mergeCell ref="E41:F41"/>
    <mergeCell ref="AH47:AJ47"/>
    <mergeCell ref="AH48:AJ48"/>
    <mergeCell ref="G48:AD48"/>
    <mergeCell ref="E47:F47"/>
    <mergeCell ref="G47:AD47"/>
    <mergeCell ref="E46:F46"/>
    <mergeCell ref="O35:AD35"/>
    <mergeCell ref="AF35:AV35"/>
    <mergeCell ref="E49:F49"/>
    <mergeCell ref="E43:F43"/>
    <mergeCell ref="AH49:AJ49"/>
    <mergeCell ref="G49:AD49"/>
    <mergeCell ref="AP47:AR47"/>
    <mergeCell ref="J35:N35"/>
    <mergeCell ref="AP49:AR49"/>
    <mergeCell ref="B35:C35"/>
    <mergeCell ref="D35:F35"/>
    <mergeCell ref="AW34:AX34"/>
    <mergeCell ref="AZ34:BA34"/>
    <mergeCell ref="BB34:BC34"/>
    <mergeCell ref="AW35:AX35"/>
    <mergeCell ref="AZ35:BA35"/>
    <mergeCell ref="BB35:BC35"/>
    <mergeCell ref="G33:I33"/>
    <mergeCell ref="J33:N33"/>
    <mergeCell ref="O33:AD33"/>
    <mergeCell ref="AZ33:BA33"/>
    <mergeCell ref="BB33:BC33"/>
    <mergeCell ref="D34:F34"/>
    <mergeCell ref="G34:I34"/>
    <mergeCell ref="J34:N34"/>
    <mergeCell ref="O34:AD34"/>
    <mergeCell ref="AF34:AV34"/>
    <mergeCell ref="AF33:AV33"/>
    <mergeCell ref="AW33:AX33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29:AV29"/>
    <mergeCell ref="AW29:AX29"/>
    <mergeCell ref="O28:AD28"/>
    <mergeCell ref="AF28:AV28"/>
    <mergeCell ref="AW28:AX28"/>
    <mergeCell ref="D29:F29"/>
    <mergeCell ref="G29:I29"/>
    <mergeCell ref="J29:N29"/>
    <mergeCell ref="O29:AD29"/>
    <mergeCell ref="J28:N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B30:C30"/>
    <mergeCell ref="B31:C31"/>
    <mergeCell ref="B32:C32"/>
    <mergeCell ref="B33:C33"/>
    <mergeCell ref="D30:F30"/>
    <mergeCell ref="D32:F32"/>
    <mergeCell ref="D31:F31"/>
    <mergeCell ref="D33:F33"/>
    <mergeCell ref="B24:C24"/>
    <mergeCell ref="D24:F24"/>
    <mergeCell ref="G24:I24"/>
    <mergeCell ref="J24:N24"/>
    <mergeCell ref="B29:C29"/>
    <mergeCell ref="B34:C34"/>
    <mergeCell ref="G30:I30"/>
    <mergeCell ref="G32:I32"/>
    <mergeCell ref="G31:I31"/>
    <mergeCell ref="B27:C27"/>
    <mergeCell ref="B28:C28"/>
    <mergeCell ref="D28:F28"/>
    <mergeCell ref="G28:I28"/>
    <mergeCell ref="BB23:BC23"/>
    <mergeCell ref="AW23:BA23"/>
    <mergeCell ref="J23:N23"/>
    <mergeCell ref="B26:C26"/>
    <mergeCell ref="AZ25:BA25"/>
    <mergeCell ref="BB25:BC25"/>
    <mergeCell ref="B23:C23"/>
    <mergeCell ref="B18:C18"/>
    <mergeCell ref="B19:C19"/>
    <mergeCell ref="D18:X18"/>
    <mergeCell ref="O23:AV23"/>
    <mergeCell ref="B17:C17"/>
    <mergeCell ref="Y17:Z17"/>
    <mergeCell ref="Y18:Z18"/>
    <mergeCell ref="Y19:Z19"/>
    <mergeCell ref="D16:X16"/>
    <mergeCell ref="G23:I23"/>
    <mergeCell ref="D23:F23"/>
    <mergeCell ref="AG17:BA17"/>
    <mergeCell ref="X10:AB10"/>
    <mergeCell ref="B25:C25"/>
    <mergeCell ref="O25:AD25"/>
    <mergeCell ref="AF25:AV25"/>
    <mergeCell ref="J25:N25"/>
    <mergeCell ref="D25:F25"/>
    <mergeCell ref="G25:I25"/>
    <mergeCell ref="B16:C16"/>
    <mergeCell ref="U10:V10"/>
    <mergeCell ref="O24:AD24"/>
    <mergeCell ref="BB16:BC16"/>
    <mergeCell ref="AE16:AF16"/>
    <mergeCell ref="Y16:Z16"/>
    <mergeCell ref="AW25:AX25"/>
    <mergeCell ref="M6:T6"/>
    <mergeCell ref="Y6:AF6"/>
    <mergeCell ref="D17:X17"/>
    <mergeCell ref="AG16:BA16"/>
    <mergeCell ref="AE17:AF17"/>
    <mergeCell ref="B8:AM8"/>
    <mergeCell ref="BB17:BC17"/>
    <mergeCell ref="BB24:BC24"/>
    <mergeCell ref="AW24:AX24"/>
    <mergeCell ref="AZ24:BA24"/>
    <mergeCell ref="AG18:BA18"/>
    <mergeCell ref="H10:L10"/>
    <mergeCell ref="B15:O15"/>
    <mergeCell ref="P15:Z15"/>
    <mergeCell ref="AE15:AR15"/>
    <mergeCell ref="AS15:BC15"/>
    <mergeCell ref="B57:C57"/>
    <mergeCell ref="D57:I57"/>
    <mergeCell ref="J57:N57"/>
    <mergeCell ref="BB18:BC18"/>
    <mergeCell ref="AG19:BA19"/>
    <mergeCell ref="BB19:BC19"/>
    <mergeCell ref="AF24:AV24"/>
    <mergeCell ref="AE19:AF19"/>
    <mergeCell ref="AE18:AF18"/>
    <mergeCell ref="D19:X19"/>
    <mergeCell ref="B74:C75"/>
    <mergeCell ref="J74:N75"/>
    <mergeCell ref="D74:I75"/>
    <mergeCell ref="I81:K81"/>
    <mergeCell ref="I82:K82"/>
    <mergeCell ref="AL54:AP54"/>
    <mergeCell ref="H54:L54"/>
    <mergeCell ref="U54:V54"/>
    <mergeCell ref="B69:C69"/>
    <mergeCell ref="J69:N69"/>
    <mergeCell ref="AW70:AX71"/>
    <mergeCell ref="AY70:AY71"/>
    <mergeCell ref="B70:C71"/>
    <mergeCell ref="J70:N71"/>
    <mergeCell ref="O70:AD70"/>
    <mergeCell ref="AF70:AV70"/>
    <mergeCell ref="O71:AD71"/>
    <mergeCell ref="AF71:AV71"/>
    <mergeCell ref="AZ74:BA75"/>
    <mergeCell ref="BB74:BC75"/>
    <mergeCell ref="O75:AD75"/>
    <mergeCell ref="AF75:AV75"/>
    <mergeCell ref="O74:AD74"/>
    <mergeCell ref="AF74:AV74"/>
    <mergeCell ref="AW74:AX75"/>
    <mergeCell ref="AY74:AY75"/>
    <mergeCell ref="AW69:BA69"/>
    <mergeCell ref="BB69:BC69"/>
    <mergeCell ref="B73:C73"/>
    <mergeCell ref="J73:N73"/>
    <mergeCell ref="O73:AV73"/>
    <mergeCell ref="AW73:BA73"/>
    <mergeCell ref="BB73:BC73"/>
    <mergeCell ref="D73:I73"/>
    <mergeCell ref="AZ70:BA71"/>
    <mergeCell ref="BB70:BC71"/>
    <mergeCell ref="M83:AV83"/>
    <mergeCell ref="M84:AV84"/>
    <mergeCell ref="D69:I69"/>
    <mergeCell ref="D70:I71"/>
    <mergeCell ref="I83:K83"/>
    <mergeCell ref="I84:K84"/>
    <mergeCell ref="M82:AV82"/>
    <mergeCell ref="M81:AV81"/>
    <mergeCell ref="O69:AV69"/>
    <mergeCell ref="O57:AV57"/>
    <mergeCell ref="AW57:BA57"/>
    <mergeCell ref="BB57:BC57"/>
    <mergeCell ref="B58:C59"/>
    <mergeCell ref="D58:I59"/>
    <mergeCell ref="J58:N59"/>
    <mergeCell ref="O58:AD58"/>
    <mergeCell ref="AF58:AV58"/>
    <mergeCell ref="AW58:AX59"/>
    <mergeCell ref="AY58:AY59"/>
    <mergeCell ref="AZ58:BA59"/>
    <mergeCell ref="BB58:BC59"/>
    <mergeCell ref="AW62:AX63"/>
    <mergeCell ref="AY62:AY63"/>
    <mergeCell ref="AZ62:BA63"/>
    <mergeCell ref="O59:AD59"/>
    <mergeCell ref="AF59:AV59"/>
    <mergeCell ref="BB62:BC63"/>
    <mergeCell ref="O63:AD63"/>
    <mergeCell ref="AF63:AV63"/>
    <mergeCell ref="AW61:BA61"/>
    <mergeCell ref="BB61:BC61"/>
    <mergeCell ref="B62:C63"/>
    <mergeCell ref="D62:I63"/>
    <mergeCell ref="J62:N63"/>
    <mergeCell ref="O62:AD62"/>
    <mergeCell ref="AF62:AV62"/>
    <mergeCell ref="B61:C61"/>
    <mergeCell ref="D61:I61"/>
    <mergeCell ref="J61:N61"/>
    <mergeCell ref="O61:AV6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fussballfan.net&amp;C&amp;F&amp;R&amp;P von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Schwimmi</dc:creator>
  <cp:keywords/>
  <dc:description/>
  <cp:lastModifiedBy>Breidenbach</cp:lastModifiedBy>
  <cp:lastPrinted>2017-02-09T20:13:12Z</cp:lastPrinted>
  <dcterms:created xsi:type="dcterms:W3CDTF">2002-02-21T07:48:38Z</dcterms:created>
  <dcterms:modified xsi:type="dcterms:W3CDTF">2023-06-24T15:32:53Z</dcterms:modified>
  <cp:category/>
  <cp:version/>
  <cp:contentType/>
  <cp:contentStatus/>
</cp:coreProperties>
</file>